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ПТО\Даша\тарифы\Тарифы по эксп.домам\"/>
    </mc:Choice>
  </mc:AlternateContent>
  <bookViews>
    <workbookView xWindow="480" yWindow="75" windowWidth="18075" windowHeight="11760" activeTab="4"/>
  </bookViews>
  <sheets>
    <sheet name="Тариф ЖКХ" sheetId="1" r:id="rId1"/>
    <sheet name="Тариф эксперт" sheetId="3" r:id="rId2"/>
    <sheet name="Тариф и годовая плата" sheetId="4" r:id="rId3"/>
    <sheet name="Сравнит табл" sheetId="5" r:id="rId4"/>
    <sheet name="Тариф действующий" sheetId="6" r:id="rId5"/>
  </sheets>
  <calcPr calcId="152511"/>
</workbook>
</file>

<file path=xl/calcChain.xml><?xml version="1.0" encoding="utf-8"?>
<calcChain xmlns="http://schemas.openxmlformats.org/spreadsheetml/2006/main">
  <c r="I72" i="6" l="1"/>
  <c r="H72" i="6"/>
  <c r="D71" i="6"/>
  <c r="G68" i="6"/>
  <c r="F68" i="6"/>
  <c r="E68" i="6"/>
  <c r="D68" i="6" s="1"/>
  <c r="G67" i="6"/>
  <c r="F67" i="6"/>
  <c r="E67" i="6"/>
  <c r="D67" i="6" s="1"/>
  <c r="G66" i="6"/>
  <c r="F66" i="6"/>
  <c r="E66" i="6"/>
  <c r="D66" i="6" s="1"/>
  <c r="G63" i="6"/>
  <c r="F63" i="6"/>
  <c r="E63" i="6"/>
  <c r="D63" i="6" s="1"/>
  <c r="G62" i="6"/>
  <c r="F62" i="6"/>
  <c r="E62" i="6"/>
  <c r="D62" i="6" s="1"/>
  <c r="G61" i="6"/>
  <c r="F61" i="6"/>
  <c r="E61" i="6"/>
  <c r="D61" i="6" s="1"/>
  <c r="G60" i="6"/>
  <c r="F60" i="6"/>
  <c r="E60" i="6"/>
  <c r="D60" i="6" s="1"/>
  <c r="G59" i="6"/>
  <c r="F59" i="6"/>
  <c r="E59" i="6"/>
  <c r="D59" i="6" s="1"/>
  <c r="G56" i="6"/>
  <c r="F56" i="6"/>
  <c r="E56" i="6"/>
  <c r="D56" i="6" s="1"/>
  <c r="G55" i="6"/>
  <c r="F55" i="6"/>
  <c r="E55" i="6"/>
  <c r="D55" i="6" s="1"/>
  <c r="G54" i="6"/>
  <c r="F54" i="6"/>
  <c r="E54" i="6"/>
  <c r="D54" i="6" s="1"/>
  <c r="G53" i="6"/>
  <c r="F53" i="6"/>
  <c r="E53" i="6"/>
  <c r="G52" i="6"/>
  <c r="F52" i="6"/>
  <c r="E52" i="6"/>
  <c r="G51" i="6"/>
  <c r="F51" i="6"/>
  <c r="E51" i="6"/>
  <c r="D51" i="6" s="1"/>
  <c r="G50" i="6"/>
  <c r="F50" i="6"/>
  <c r="E50" i="6"/>
  <c r="D50" i="6" s="1"/>
  <c r="G48" i="6"/>
  <c r="F48" i="6"/>
  <c r="E48" i="6"/>
  <c r="D48" i="6" s="1"/>
  <c r="G47" i="6"/>
  <c r="F47" i="6"/>
  <c r="E47" i="6"/>
  <c r="D47" i="6" s="1"/>
  <c r="G45" i="6"/>
  <c r="F45" i="6"/>
  <c r="E45" i="6"/>
  <c r="D45" i="6" s="1"/>
  <c r="G44" i="6"/>
  <c r="F44" i="6"/>
  <c r="E44" i="6"/>
  <c r="D44" i="6" s="1"/>
  <c r="G43" i="6"/>
  <c r="F43" i="6"/>
  <c r="E43" i="6"/>
  <c r="D43" i="6" s="1"/>
  <c r="G42" i="6"/>
  <c r="F42" i="6"/>
  <c r="E42" i="6"/>
  <c r="D42" i="6" s="1"/>
  <c r="G41" i="6"/>
  <c r="F41" i="6"/>
  <c r="E41" i="6"/>
  <c r="D41" i="6" s="1"/>
  <c r="G40" i="6"/>
  <c r="F40" i="6"/>
  <c r="E40" i="6"/>
  <c r="D40" i="6" s="1"/>
  <c r="G37" i="6"/>
  <c r="F37" i="6"/>
  <c r="E37" i="6"/>
  <c r="D37" i="6" s="1"/>
  <c r="G36" i="6"/>
  <c r="F36" i="6"/>
  <c r="E36" i="6"/>
  <c r="D36" i="6" s="1"/>
  <c r="G35" i="6"/>
  <c r="F35" i="6"/>
  <c r="E35" i="6"/>
  <c r="D35" i="6" s="1"/>
  <c r="G34" i="6"/>
  <c r="F34" i="6"/>
  <c r="E34" i="6"/>
  <c r="D34" i="6" s="1"/>
  <c r="G33" i="6"/>
  <c r="F33" i="6"/>
  <c r="E33" i="6"/>
  <c r="D33" i="6" s="1"/>
  <c r="G32" i="6"/>
  <c r="F32" i="6"/>
  <c r="E32" i="6"/>
  <c r="D32" i="6" s="1"/>
  <c r="G31" i="6"/>
  <c r="F31" i="6"/>
  <c r="E31" i="6"/>
  <c r="G30" i="6"/>
  <c r="F30" i="6"/>
  <c r="E30" i="6"/>
  <c r="G29" i="6"/>
  <c r="F29" i="6"/>
  <c r="E29" i="6"/>
  <c r="G28" i="6"/>
  <c r="F28" i="6"/>
  <c r="E28" i="6"/>
  <c r="G27" i="6"/>
  <c r="F27" i="6"/>
  <c r="E27" i="6"/>
  <c r="D27" i="6" s="1"/>
  <c r="G26" i="6"/>
  <c r="F26" i="6"/>
  <c r="E26" i="6"/>
  <c r="G25" i="6"/>
  <c r="F25" i="6"/>
  <c r="E25" i="6"/>
  <c r="D25" i="6" s="1"/>
  <c r="G22" i="6"/>
  <c r="F22" i="6"/>
  <c r="E22" i="6"/>
  <c r="G21" i="6"/>
  <c r="F21" i="6"/>
  <c r="E21" i="6"/>
  <c r="D21" i="6" s="1"/>
  <c r="G20" i="6"/>
  <c r="F20" i="6"/>
  <c r="E20" i="6"/>
  <c r="G19" i="6"/>
  <c r="F19" i="6"/>
  <c r="E19" i="6"/>
  <c r="D19" i="6" s="1"/>
  <c r="G18" i="6"/>
  <c r="F18" i="6"/>
  <c r="E18" i="6"/>
  <c r="G17" i="6"/>
  <c r="F17" i="6"/>
  <c r="E17" i="6"/>
  <c r="D17" i="6" s="1"/>
  <c r="G16" i="6"/>
  <c r="F16" i="6"/>
  <c r="E16" i="6"/>
  <c r="G15" i="6"/>
  <c r="F15" i="6"/>
  <c r="E15" i="6"/>
  <c r="D15" i="6" s="1"/>
  <c r="G14" i="6"/>
  <c r="F14" i="6"/>
  <c r="E14" i="6"/>
  <c r="G13" i="6"/>
  <c r="F13" i="6"/>
  <c r="E13" i="6"/>
  <c r="D13" i="6" s="1"/>
  <c r="G12" i="6"/>
  <c r="F12" i="6"/>
  <c r="E12" i="6"/>
  <c r="G11" i="6"/>
  <c r="F11" i="6"/>
  <c r="E11" i="6"/>
  <c r="D11" i="6" s="1"/>
  <c r="G10" i="6"/>
  <c r="F10" i="6"/>
  <c r="E10" i="6"/>
  <c r="G9" i="6"/>
  <c r="F9" i="6"/>
  <c r="E9" i="6"/>
  <c r="D9" i="6" s="1"/>
  <c r="G8" i="6"/>
  <c r="F8" i="6"/>
  <c r="E8" i="6"/>
  <c r="G7" i="6"/>
  <c r="F7" i="6"/>
  <c r="E7" i="6"/>
  <c r="D7" i="6" s="1"/>
  <c r="G6" i="6"/>
  <c r="F6" i="6"/>
  <c r="F72" i="6" s="1"/>
  <c r="E6" i="6"/>
  <c r="H72" i="4"/>
  <c r="I72" i="4"/>
  <c r="E72" i="1"/>
  <c r="D48" i="1"/>
  <c r="D49" i="1"/>
  <c r="D50" i="1"/>
  <c r="D51" i="1"/>
  <c r="D52" i="1"/>
  <c r="D53" i="1"/>
  <c r="D54" i="1"/>
  <c r="D55" i="1"/>
  <c r="D56" i="1"/>
  <c r="D59" i="1"/>
  <c r="D60" i="1"/>
  <c r="D61" i="1"/>
  <c r="D62" i="1"/>
  <c r="D63" i="1"/>
  <c r="D66" i="1"/>
  <c r="D67" i="1"/>
  <c r="D68" i="1"/>
  <c r="D25" i="1"/>
  <c r="D26" i="1"/>
  <c r="D27" i="1"/>
  <c r="D28" i="1"/>
  <c r="D32" i="1"/>
  <c r="D33" i="1"/>
  <c r="D34" i="1"/>
  <c r="D35" i="1"/>
  <c r="D36" i="1"/>
  <c r="D37" i="1"/>
  <c r="D40" i="1"/>
  <c r="D41" i="1"/>
  <c r="D42" i="1"/>
  <c r="D43" i="1"/>
  <c r="D44" i="1"/>
  <c r="D45" i="1"/>
  <c r="D47" i="1"/>
  <c r="D21" i="1"/>
  <c r="D22" i="1"/>
  <c r="D10" i="1"/>
  <c r="D11" i="1"/>
  <c r="D12" i="1"/>
  <c r="D13" i="1"/>
  <c r="D14" i="1"/>
  <c r="D15" i="1"/>
  <c r="D16" i="1"/>
  <c r="D17" i="1"/>
  <c r="D18" i="1"/>
  <c r="D19" i="1"/>
  <c r="D20" i="1"/>
  <c r="D9" i="1"/>
  <c r="D8" i="1"/>
  <c r="D7" i="1"/>
  <c r="D6" i="1"/>
  <c r="D72" i="1" s="1"/>
  <c r="I48" i="5"/>
  <c r="I73" i="5" s="1"/>
  <c r="H73" i="5"/>
  <c r="D72" i="5"/>
  <c r="G69" i="5"/>
  <c r="F69" i="5"/>
  <c r="E69" i="5"/>
  <c r="G66" i="5"/>
  <c r="F66" i="5"/>
  <c r="E66" i="5"/>
  <c r="D66" i="5" s="1"/>
  <c r="G65" i="5"/>
  <c r="F65" i="5"/>
  <c r="E65" i="5"/>
  <c r="G64" i="5"/>
  <c r="F64" i="5"/>
  <c r="E64" i="5"/>
  <c r="D64" i="5" s="1"/>
  <c r="G63" i="5"/>
  <c r="F63" i="5"/>
  <c r="E63" i="5"/>
  <c r="G60" i="5"/>
  <c r="F60" i="5"/>
  <c r="E60" i="5"/>
  <c r="D60" i="5" s="1"/>
  <c r="G59" i="5"/>
  <c r="F59" i="5"/>
  <c r="E59" i="5"/>
  <c r="D59" i="5" s="1"/>
  <c r="G58" i="5"/>
  <c r="F58" i="5"/>
  <c r="E58" i="5"/>
  <c r="D58" i="5" s="1"/>
  <c r="G57" i="5"/>
  <c r="F57" i="5"/>
  <c r="E57" i="5"/>
  <c r="G56" i="5"/>
  <c r="F56" i="5"/>
  <c r="E56" i="5"/>
  <c r="G54" i="5"/>
  <c r="F54" i="5"/>
  <c r="E54" i="5"/>
  <c r="G53" i="5"/>
  <c r="F53" i="5"/>
  <c r="E53" i="5"/>
  <c r="D53" i="5" s="1"/>
  <c r="G51" i="5"/>
  <c r="F51" i="5"/>
  <c r="E51" i="5"/>
  <c r="G50" i="5"/>
  <c r="F50" i="5"/>
  <c r="E50" i="5"/>
  <c r="D50" i="5" s="1"/>
  <c r="G46" i="5"/>
  <c r="F46" i="5"/>
  <c r="E46" i="5"/>
  <c r="D46" i="5"/>
  <c r="G45" i="5"/>
  <c r="F45" i="5"/>
  <c r="E45" i="5"/>
  <c r="D45" i="5"/>
  <c r="G44" i="5"/>
  <c r="F44" i="5"/>
  <c r="E44" i="5"/>
  <c r="D44" i="5"/>
  <c r="G43" i="5"/>
  <c r="F43" i="5"/>
  <c r="E43" i="5"/>
  <c r="D43" i="5"/>
  <c r="G42" i="5"/>
  <c r="F42" i="5"/>
  <c r="E42" i="5"/>
  <c r="D42" i="5"/>
  <c r="G41" i="5"/>
  <c r="F41" i="5"/>
  <c r="E41" i="5"/>
  <c r="D41" i="5"/>
  <c r="G38" i="5"/>
  <c r="F38" i="5"/>
  <c r="E38" i="5"/>
  <c r="D38" i="5"/>
  <c r="G37" i="5"/>
  <c r="F37" i="5"/>
  <c r="E37" i="5"/>
  <c r="D37" i="5"/>
  <c r="G36" i="5"/>
  <c r="F36" i="5"/>
  <c r="E36" i="5"/>
  <c r="D36" i="5"/>
  <c r="G35" i="5"/>
  <c r="F35" i="5"/>
  <c r="E35" i="5"/>
  <c r="D35" i="5"/>
  <c r="G34" i="5"/>
  <c r="F34" i="5"/>
  <c r="E34" i="5"/>
  <c r="D34" i="5"/>
  <c r="G33" i="5"/>
  <c r="F33" i="5"/>
  <c r="E33" i="5"/>
  <c r="D33" i="5"/>
  <c r="D31" i="5" s="1"/>
  <c r="G32" i="5"/>
  <c r="F32" i="5"/>
  <c r="E32" i="5"/>
  <c r="G31" i="5"/>
  <c r="F31" i="5"/>
  <c r="E31" i="5"/>
  <c r="G30" i="5"/>
  <c r="F30" i="5"/>
  <c r="E30" i="5"/>
  <c r="G29" i="5"/>
  <c r="F29" i="5"/>
  <c r="E29" i="5"/>
  <c r="D29" i="5" s="1"/>
  <c r="G28" i="5"/>
  <c r="F28" i="5"/>
  <c r="E28" i="5"/>
  <c r="D28" i="5" s="1"/>
  <c r="G27" i="5"/>
  <c r="F27" i="5"/>
  <c r="E27" i="5"/>
  <c r="D27" i="5" s="1"/>
  <c r="G26" i="5"/>
  <c r="F26" i="5"/>
  <c r="E26" i="5"/>
  <c r="D26" i="5" s="1"/>
  <c r="D25" i="5" s="1"/>
  <c r="D22" i="5"/>
  <c r="G21" i="5"/>
  <c r="F21" i="5"/>
  <c r="E21" i="5"/>
  <c r="D21" i="5"/>
  <c r="G20" i="5"/>
  <c r="F20" i="5"/>
  <c r="E20" i="5"/>
  <c r="G19" i="5"/>
  <c r="F19" i="5"/>
  <c r="E19" i="5"/>
  <c r="D19" i="5" s="1"/>
  <c r="G18" i="5"/>
  <c r="F18" i="5"/>
  <c r="E18" i="5"/>
  <c r="D18" i="5" s="1"/>
  <c r="G17" i="5"/>
  <c r="F17" i="5"/>
  <c r="E17" i="5"/>
  <c r="D17" i="5"/>
  <c r="G16" i="5"/>
  <c r="F16" i="5"/>
  <c r="E16" i="5"/>
  <c r="G15" i="5"/>
  <c r="F15" i="5"/>
  <c r="E15" i="5"/>
  <c r="D15" i="5" s="1"/>
  <c r="G14" i="5"/>
  <c r="F14" i="5"/>
  <c r="E14" i="5"/>
  <c r="D14" i="5" s="1"/>
  <c r="G13" i="5"/>
  <c r="F13" i="5"/>
  <c r="E13" i="5"/>
  <c r="D13" i="5"/>
  <c r="G12" i="5"/>
  <c r="F12" i="5"/>
  <c r="E12" i="5"/>
  <c r="G11" i="5"/>
  <c r="F11" i="5"/>
  <c r="E11" i="5"/>
  <c r="D11" i="5" s="1"/>
  <c r="G10" i="5"/>
  <c r="F10" i="5"/>
  <c r="E10" i="5"/>
  <c r="D10" i="5" s="1"/>
  <c r="G9" i="5"/>
  <c r="F9" i="5"/>
  <c r="E9" i="5"/>
  <c r="D9" i="5"/>
  <c r="G8" i="5"/>
  <c r="F8" i="5"/>
  <c r="E8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G7" i="5"/>
  <c r="F7" i="5"/>
  <c r="E7" i="5"/>
  <c r="D7" i="5"/>
  <c r="A7" i="5"/>
  <c r="G6" i="5"/>
  <c r="G73" i="5" s="1"/>
  <c r="F6" i="5"/>
  <c r="E6" i="5"/>
  <c r="E73" i="5" s="1"/>
  <c r="D22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D71" i="4"/>
  <c r="G68" i="4"/>
  <c r="F68" i="4"/>
  <c r="E68" i="4"/>
  <c r="D68" i="4" s="1"/>
  <c r="G67" i="4"/>
  <c r="F67" i="4"/>
  <c r="E67" i="4"/>
  <c r="G66" i="4"/>
  <c r="F66" i="4"/>
  <c r="E66" i="4"/>
  <c r="D66" i="4" s="1"/>
  <c r="G63" i="4"/>
  <c r="F63" i="4"/>
  <c r="E63" i="4"/>
  <c r="D63" i="4"/>
  <c r="G62" i="4"/>
  <c r="F62" i="4"/>
  <c r="E62" i="4"/>
  <c r="D62" i="4"/>
  <c r="G61" i="4"/>
  <c r="F61" i="4"/>
  <c r="E61" i="4"/>
  <c r="D61" i="4"/>
  <c r="G60" i="4"/>
  <c r="F60" i="4"/>
  <c r="E60" i="4"/>
  <c r="D60" i="4"/>
  <c r="G59" i="4"/>
  <c r="F59" i="4"/>
  <c r="E59" i="4"/>
  <c r="D59" i="4"/>
  <c r="G56" i="4"/>
  <c r="F56" i="4"/>
  <c r="E56" i="4"/>
  <c r="G55" i="4"/>
  <c r="F55" i="4"/>
  <c r="E55" i="4"/>
  <c r="D55" i="4" s="1"/>
  <c r="G54" i="4"/>
  <c r="F54" i="4"/>
  <c r="E54" i="4"/>
  <c r="G53" i="4"/>
  <c r="F53" i="4"/>
  <c r="E53" i="4"/>
  <c r="G52" i="4"/>
  <c r="F52" i="4"/>
  <c r="E52" i="4"/>
  <c r="G51" i="4"/>
  <c r="F51" i="4"/>
  <c r="E51" i="4"/>
  <c r="D51" i="4" s="1"/>
  <c r="G50" i="4"/>
  <c r="F50" i="4"/>
  <c r="E50" i="4"/>
  <c r="D50" i="4" s="1"/>
  <c r="G48" i="4"/>
  <c r="F48" i="4"/>
  <c r="E48" i="4"/>
  <c r="D48" i="4" s="1"/>
  <c r="G47" i="4"/>
  <c r="F47" i="4"/>
  <c r="E47" i="4"/>
  <c r="D47" i="4" s="1"/>
  <c r="G45" i="4"/>
  <c r="F45" i="4"/>
  <c r="E45" i="4"/>
  <c r="D45" i="4" s="1"/>
  <c r="G44" i="4"/>
  <c r="F44" i="4"/>
  <c r="E44" i="4"/>
  <c r="D44" i="4" s="1"/>
  <c r="G43" i="4"/>
  <c r="F43" i="4"/>
  <c r="E43" i="4"/>
  <c r="D43" i="4" s="1"/>
  <c r="G42" i="4"/>
  <c r="F42" i="4"/>
  <c r="E42" i="4"/>
  <c r="D42" i="4" s="1"/>
  <c r="G41" i="4"/>
  <c r="F41" i="4"/>
  <c r="E41" i="4"/>
  <c r="D41" i="4" s="1"/>
  <c r="G40" i="4"/>
  <c r="F40" i="4"/>
  <c r="E40" i="4"/>
  <c r="D40" i="4" s="1"/>
  <c r="G37" i="4"/>
  <c r="F37" i="4"/>
  <c r="E37" i="4"/>
  <c r="D37" i="4" s="1"/>
  <c r="G36" i="4"/>
  <c r="F36" i="4"/>
  <c r="E36" i="4"/>
  <c r="D36" i="4" s="1"/>
  <c r="G35" i="4"/>
  <c r="F35" i="4"/>
  <c r="E35" i="4"/>
  <c r="D35" i="4" s="1"/>
  <c r="G34" i="4"/>
  <c r="F34" i="4"/>
  <c r="E34" i="4"/>
  <c r="D34" i="4" s="1"/>
  <c r="G33" i="4"/>
  <c r="F33" i="4"/>
  <c r="E33" i="4"/>
  <c r="D33" i="4" s="1"/>
  <c r="G32" i="4"/>
  <c r="G72" i="4" s="1"/>
  <c r="F32" i="4"/>
  <c r="E32" i="4"/>
  <c r="D32" i="4" s="1"/>
  <c r="G31" i="4"/>
  <c r="F31" i="4"/>
  <c r="E31" i="4"/>
  <c r="G30" i="4"/>
  <c r="F30" i="4"/>
  <c r="E30" i="4"/>
  <c r="G29" i="4"/>
  <c r="F29" i="4"/>
  <c r="E29" i="4"/>
  <c r="G28" i="4"/>
  <c r="F28" i="4"/>
  <c r="E28" i="4"/>
  <c r="D28" i="4"/>
  <c r="G27" i="4"/>
  <c r="F27" i="4"/>
  <c r="E27" i="4"/>
  <c r="D27" i="4"/>
  <c r="G26" i="4"/>
  <c r="F26" i="4"/>
  <c r="E26" i="4"/>
  <c r="D26" i="4"/>
  <c r="G25" i="4"/>
  <c r="F25" i="4"/>
  <c r="E25" i="4"/>
  <c r="G22" i="4"/>
  <c r="F22" i="4"/>
  <c r="E22" i="4"/>
  <c r="D22" i="4"/>
  <c r="G21" i="4"/>
  <c r="F21" i="4"/>
  <c r="E21" i="4"/>
  <c r="D21" i="4"/>
  <c r="G20" i="4"/>
  <c r="F20" i="4"/>
  <c r="E20" i="4"/>
  <c r="D20" i="4"/>
  <c r="G19" i="4"/>
  <c r="F19" i="4"/>
  <c r="E19" i="4"/>
  <c r="D19" i="4"/>
  <c r="G18" i="4"/>
  <c r="F18" i="4"/>
  <c r="E18" i="4"/>
  <c r="D18" i="4"/>
  <c r="G17" i="4"/>
  <c r="F17" i="4"/>
  <c r="E17" i="4"/>
  <c r="D17" i="4"/>
  <c r="G16" i="4"/>
  <c r="F16" i="4"/>
  <c r="E16" i="4"/>
  <c r="D16" i="4"/>
  <c r="G15" i="4"/>
  <c r="F15" i="4"/>
  <c r="E15" i="4"/>
  <c r="D15" i="4"/>
  <c r="G14" i="4"/>
  <c r="F14" i="4"/>
  <c r="E14" i="4"/>
  <c r="D14" i="4"/>
  <c r="G13" i="4"/>
  <c r="F13" i="4"/>
  <c r="E13" i="4"/>
  <c r="D13" i="4"/>
  <c r="G12" i="4"/>
  <c r="F12" i="4"/>
  <c r="E12" i="4"/>
  <c r="D12" i="4"/>
  <c r="G11" i="4"/>
  <c r="F11" i="4"/>
  <c r="E11" i="4"/>
  <c r="D11" i="4"/>
  <c r="G10" i="4"/>
  <c r="F10" i="4"/>
  <c r="E10" i="4"/>
  <c r="D10" i="4"/>
  <c r="G9" i="4"/>
  <c r="F9" i="4"/>
  <c r="E9" i="4"/>
  <c r="D9" i="4"/>
  <c r="G8" i="4"/>
  <c r="F8" i="4"/>
  <c r="E8" i="4"/>
  <c r="D8" i="4"/>
  <c r="G7" i="4"/>
  <c r="F7" i="4"/>
  <c r="E7" i="4"/>
  <c r="D7" i="4"/>
  <c r="G6" i="4"/>
  <c r="F6" i="4"/>
  <c r="F72" i="4" s="1"/>
  <c r="E6" i="4"/>
  <c r="E72" i="4" s="1"/>
  <c r="D6" i="4"/>
  <c r="D72" i="3"/>
  <c r="H73" i="3"/>
  <c r="G69" i="3"/>
  <c r="F69" i="3"/>
  <c r="E69" i="3"/>
  <c r="G66" i="3"/>
  <c r="F66" i="3"/>
  <c r="E66" i="3"/>
  <c r="D66" i="3" s="1"/>
  <c r="G65" i="3"/>
  <c r="F65" i="3"/>
  <c r="E65" i="3"/>
  <c r="G64" i="3"/>
  <c r="F64" i="3"/>
  <c r="E64" i="3"/>
  <c r="D64" i="3" s="1"/>
  <c r="G63" i="3"/>
  <c r="F63" i="3"/>
  <c r="E63" i="3"/>
  <c r="G60" i="3"/>
  <c r="F60" i="3"/>
  <c r="E60" i="3"/>
  <c r="D60" i="3" s="1"/>
  <c r="G59" i="3"/>
  <c r="F59" i="3"/>
  <c r="E59" i="3"/>
  <c r="G58" i="3"/>
  <c r="F58" i="3"/>
  <c r="E58" i="3"/>
  <c r="D58" i="3" s="1"/>
  <c r="G57" i="3"/>
  <c r="F57" i="3"/>
  <c r="E57" i="3"/>
  <c r="G56" i="3"/>
  <c r="F56" i="3"/>
  <c r="E56" i="3"/>
  <c r="G54" i="3"/>
  <c r="F54" i="3"/>
  <c r="E54" i="3"/>
  <c r="G53" i="3"/>
  <c r="F53" i="3"/>
  <c r="E53" i="3"/>
  <c r="D53" i="3" s="1"/>
  <c r="G51" i="3"/>
  <c r="F51" i="3"/>
  <c r="E51" i="3"/>
  <c r="G50" i="3"/>
  <c r="F50" i="3"/>
  <c r="E50" i="3"/>
  <c r="D50" i="3" s="1"/>
  <c r="G46" i="3"/>
  <c r="F46" i="3"/>
  <c r="E46" i="3"/>
  <c r="G45" i="3"/>
  <c r="F45" i="3"/>
  <c r="E45" i="3"/>
  <c r="D45" i="3" s="1"/>
  <c r="G44" i="3"/>
  <c r="F44" i="3"/>
  <c r="E44" i="3"/>
  <c r="G43" i="3"/>
  <c r="F43" i="3"/>
  <c r="E43" i="3"/>
  <c r="D43" i="3" s="1"/>
  <c r="G42" i="3"/>
  <c r="F42" i="3"/>
  <c r="E42" i="3"/>
  <c r="G41" i="3"/>
  <c r="F41" i="3"/>
  <c r="E41" i="3"/>
  <c r="D41" i="3" s="1"/>
  <c r="G38" i="3"/>
  <c r="F38" i="3"/>
  <c r="E38" i="3"/>
  <c r="G37" i="3"/>
  <c r="F37" i="3"/>
  <c r="E37" i="3"/>
  <c r="D37" i="3" s="1"/>
  <c r="G36" i="3"/>
  <c r="F36" i="3"/>
  <c r="E36" i="3"/>
  <c r="G35" i="3"/>
  <c r="F35" i="3"/>
  <c r="E35" i="3"/>
  <c r="D35" i="3" s="1"/>
  <c r="G34" i="3"/>
  <c r="F34" i="3"/>
  <c r="E34" i="3"/>
  <c r="G33" i="3"/>
  <c r="F33" i="3"/>
  <c r="E33" i="3"/>
  <c r="D33" i="3" s="1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G21" i="1"/>
  <c r="H21" i="1"/>
  <c r="I21" i="1"/>
  <c r="G44" i="1"/>
  <c r="H44" i="1"/>
  <c r="I44" i="1"/>
  <c r="G37" i="1"/>
  <c r="H37" i="1"/>
  <c r="I37" i="1"/>
  <c r="G62" i="1"/>
  <c r="H62" i="1"/>
  <c r="I62" i="1"/>
  <c r="F62" i="1"/>
  <c r="G55" i="1"/>
  <c r="H55" i="1"/>
  <c r="I55" i="1"/>
  <c r="G60" i="1"/>
  <c r="H60" i="1"/>
  <c r="I60" i="1"/>
  <c r="G22" i="1"/>
  <c r="G25" i="1"/>
  <c r="G26" i="1"/>
  <c r="G27" i="1"/>
  <c r="G28" i="1"/>
  <c r="G29" i="1"/>
  <c r="G30" i="1"/>
  <c r="G31" i="1"/>
  <c r="G32" i="1"/>
  <c r="G33" i="1"/>
  <c r="G34" i="1"/>
  <c r="G35" i="1"/>
  <c r="G36" i="1"/>
  <c r="G40" i="1"/>
  <c r="G41" i="1"/>
  <c r="G42" i="1"/>
  <c r="G43" i="1"/>
  <c r="G45" i="1"/>
  <c r="G47" i="1"/>
  <c r="G48" i="1"/>
  <c r="G50" i="1"/>
  <c r="G51" i="1"/>
  <c r="G52" i="1"/>
  <c r="G53" i="1"/>
  <c r="G54" i="1"/>
  <c r="G56" i="1"/>
  <c r="G59" i="1"/>
  <c r="G61" i="1"/>
  <c r="G63" i="1"/>
  <c r="G66" i="1"/>
  <c r="G67" i="1"/>
  <c r="G68" i="1"/>
  <c r="H22" i="1"/>
  <c r="H25" i="1"/>
  <c r="H26" i="1"/>
  <c r="H27" i="1"/>
  <c r="H28" i="1"/>
  <c r="H29" i="1"/>
  <c r="H30" i="1"/>
  <c r="H31" i="1"/>
  <c r="H32" i="1"/>
  <c r="H33" i="1"/>
  <c r="H34" i="1"/>
  <c r="H35" i="1"/>
  <c r="H36" i="1"/>
  <c r="H40" i="1"/>
  <c r="H41" i="1"/>
  <c r="H42" i="1"/>
  <c r="H43" i="1"/>
  <c r="H45" i="1"/>
  <c r="H47" i="1"/>
  <c r="H48" i="1"/>
  <c r="H50" i="1"/>
  <c r="H51" i="1"/>
  <c r="H52" i="1"/>
  <c r="H53" i="1"/>
  <c r="H54" i="1"/>
  <c r="H56" i="1"/>
  <c r="H59" i="1"/>
  <c r="H61" i="1"/>
  <c r="H63" i="1"/>
  <c r="H66" i="1"/>
  <c r="H67" i="1"/>
  <c r="H68" i="1"/>
  <c r="I22" i="1"/>
  <c r="I25" i="1"/>
  <c r="I26" i="1"/>
  <c r="I27" i="1"/>
  <c r="I28" i="1"/>
  <c r="I29" i="1"/>
  <c r="I30" i="1"/>
  <c r="I31" i="1"/>
  <c r="I32" i="1"/>
  <c r="I33" i="1"/>
  <c r="I34" i="1"/>
  <c r="I35" i="1"/>
  <c r="I36" i="1"/>
  <c r="I40" i="1"/>
  <c r="I41" i="1"/>
  <c r="I42" i="1"/>
  <c r="I43" i="1"/>
  <c r="I45" i="1"/>
  <c r="I47" i="1"/>
  <c r="I48" i="1"/>
  <c r="I50" i="1"/>
  <c r="I51" i="1"/>
  <c r="I52" i="1"/>
  <c r="I53" i="1"/>
  <c r="I54" i="1"/>
  <c r="I56" i="1"/>
  <c r="I59" i="1"/>
  <c r="I61" i="1"/>
  <c r="I63" i="1"/>
  <c r="I66" i="1"/>
  <c r="I67" i="1"/>
  <c r="I68" i="1"/>
  <c r="G20" i="1"/>
  <c r="H20" i="1"/>
  <c r="I20" i="1"/>
  <c r="F20" i="1"/>
  <c r="G19" i="1"/>
  <c r="H19" i="1"/>
  <c r="I19" i="1"/>
  <c r="F19" i="1"/>
  <c r="G18" i="1"/>
  <c r="H18" i="1"/>
  <c r="I18" i="1"/>
  <c r="F18" i="1"/>
  <c r="G17" i="1"/>
  <c r="H17" i="1"/>
  <c r="I17" i="1"/>
  <c r="F17" i="1"/>
  <c r="G16" i="1"/>
  <c r="H16" i="1"/>
  <c r="I16" i="1"/>
  <c r="F16" i="1"/>
  <c r="G15" i="1"/>
  <c r="H15" i="1"/>
  <c r="I15" i="1"/>
  <c r="F15" i="1"/>
  <c r="G14" i="1"/>
  <c r="H14" i="1"/>
  <c r="I14" i="1"/>
  <c r="F14" i="1"/>
  <c r="G13" i="1"/>
  <c r="H13" i="1"/>
  <c r="I13" i="1"/>
  <c r="F13" i="1"/>
  <c r="G12" i="1"/>
  <c r="H12" i="1"/>
  <c r="I12" i="1"/>
  <c r="F12" i="1"/>
  <c r="G11" i="1"/>
  <c r="H11" i="1"/>
  <c r="I11" i="1"/>
  <c r="F11" i="1"/>
  <c r="G10" i="1"/>
  <c r="H10" i="1"/>
  <c r="I10" i="1"/>
  <c r="F10" i="1"/>
  <c r="I9" i="1"/>
  <c r="H9" i="1"/>
  <c r="G9" i="1"/>
  <c r="I8" i="1"/>
  <c r="I72" i="1" s="1"/>
  <c r="H8" i="1"/>
  <c r="G8" i="1"/>
  <c r="I7" i="1"/>
  <c r="H7" i="1"/>
  <c r="G7" i="1"/>
  <c r="H6" i="1"/>
  <c r="H72" i="1" s="1"/>
  <c r="I6" i="1"/>
  <c r="G6" i="1"/>
  <c r="G72" i="1" s="1"/>
  <c r="J72" i="1"/>
  <c r="F7" i="1"/>
  <c r="D57" i="5" l="1"/>
  <c r="D25" i="4"/>
  <c r="D72" i="4" s="1"/>
  <c r="D54" i="4"/>
  <c r="D56" i="4"/>
  <c r="D67" i="4"/>
  <c r="F73" i="5"/>
  <c r="D8" i="5"/>
  <c r="D12" i="5"/>
  <c r="D16" i="5"/>
  <c r="D20" i="5"/>
  <c r="D51" i="5"/>
  <c r="D54" i="5"/>
  <c r="D48" i="5" s="1"/>
  <c r="D63" i="5"/>
  <c r="D65" i="5"/>
  <c r="D69" i="5"/>
  <c r="D6" i="6"/>
  <c r="G72" i="6"/>
  <c r="D8" i="6"/>
  <c r="D10" i="6"/>
  <c r="D12" i="6"/>
  <c r="D14" i="6"/>
  <c r="D16" i="6"/>
  <c r="D18" i="6"/>
  <c r="D20" i="6"/>
  <c r="D22" i="6"/>
  <c r="D26" i="6"/>
  <c r="D28" i="6"/>
  <c r="E72" i="6"/>
  <c r="F21" i="1"/>
  <c r="F6" i="1"/>
  <c r="D6" i="5"/>
  <c r="G73" i="3"/>
  <c r="D34" i="3"/>
  <c r="D36" i="3"/>
  <c r="D31" i="3" s="1"/>
  <c r="D38" i="3"/>
  <c r="D42" i="3"/>
  <c r="D7" i="3"/>
  <c r="D9" i="3"/>
  <c r="D11" i="3"/>
  <c r="D13" i="3"/>
  <c r="D15" i="3"/>
  <c r="D17" i="3"/>
  <c r="D19" i="3"/>
  <c r="D21" i="3"/>
  <c r="D27" i="3"/>
  <c r="D29" i="3"/>
  <c r="D44" i="3"/>
  <c r="D46" i="3"/>
  <c r="D51" i="3"/>
  <c r="D48" i="3" s="1"/>
  <c r="D54" i="3"/>
  <c r="D59" i="3"/>
  <c r="D57" i="3" s="1"/>
  <c r="D63" i="3"/>
  <c r="D65" i="3"/>
  <c r="D69" i="3"/>
  <c r="E73" i="3"/>
  <c r="D12" i="3"/>
  <c r="D14" i="3"/>
  <c r="D16" i="3"/>
  <c r="D26" i="3"/>
  <c r="D28" i="3"/>
  <c r="D6" i="3"/>
  <c r="D8" i="3"/>
  <c r="D10" i="3"/>
  <c r="D18" i="3"/>
  <c r="D20" i="3"/>
  <c r="F73" i="3"/>
  <c r="F8" i="1"/>
  <c r="F9" i="1"/>
  <c r="F44" i="1"/>
  <c r="F37" i="1"/>
  <c r="F55" i="1"/>
  <c r="F60" i="1"/>
  <c r="F67" i="1"/>
  <c r="F63" i="1"/>
  <c r="F56" i="1"/>
  <c r="F53" i="1"/>
  <c r="F51" i="1"/>
  <c r="F47" i="1"/>
  <c r="F45" i="1"/>
  <c r="F42" i="1"/>
  <c r="F40" i="1"/>
  <c r="F36" i="1"/>
  <c r="F34" i="1"/>
  <c r="F32" i="1"/>
  <c r="F30" i="1"/>
  <c r="F28" i="1"/>
  <c r="F26" i="1"/>
  <c r="F22" i="1"/>
  <c r="F68" i="1"/>
  <c r="F66" i="1"/>
  <c r="F61" i="1"/>
  <c r="F52" i="1"/>
  <c r="F50" i="1"/>
  <c r="F48" i="1"/>
  <c r="F43" i="1"/>
  <c r="F41" i="1"/>
  <c r="F35" i="1"/>
  <c r="F33" i="1"/>
  <c r="F31" i="1"/>
  <c r="F29" i="1"/>
  <c r="F27" i="1"/>
  <c r="F25" i="1"/>
  <c r="F54" i="1"/>
  <c r="F59" i="1"/>
  <c r="D62" i="3" l="1"/>
  <c r="D72" i="6"/>
  <c r="D25" i="3"/>
  <c r="D5" i="5"/>
  <c r="D73" i="5" s="1"/>
  <c r="D62" i="5"/>
  <c r="D5" i="3"/>
  <c r="D73" i="3" s="1"/>
  <c r="F72" i="1"/>
</calcChain>
</file>

<file path=xl/sharedStrings.xml><?xml version="1.0" encoding="utf-8"?>
<sst xmlns="http://schemas.openxmlformats.org/spreadsheetml/2006/main" count="594" uniqueCount="100">
  <si>
    <t>№ п.п.</t>
  </si>
  <si>
    <t>переч_работ</t>
  </si>
  <si>
    <t>периодич</t>
  </si>
  <si>
    <t>Стоимость вида услуг в месц руб/м2</t>
  </si>
  <si>
    <t>услуги РВЦЛ</t>
  </si>
  <si>
    <t>РКО</t>
  </si>
  <si>
    <t>Услуги УК</t>
  </si>
  <si>
    <t>Итого</t>
  </si>
  <si>
    <t>Минимальный перечень услуг и работ, необходимых для обеспечения надлежащего содержания общего имущества в МКД</t>
  </si>
  <si>
    <t xml:space="preserve">          Текущий ремонт многоквартирного дома</t>
  </si>
  <si>
    <t>в течение года</t>
  </si>
  <si>
    <t>Ревизия задвижек</t>
  </si>
  <si>
    <t>Замена разбитых стекол в окнах помещений общего пользования</t>
  </si>
  <si>
    <t>Проведение технических осмотров и устранение незначистельных неисправностей в системе вентиляции</t>
  </si>
  <si>
    <t>3 раза в год</t>
  </si>
  <si>
    <t>2 раза в год</t>
  </si>
  <si>
    <t>Обслуживание и текущий ремонт СТЭ. Снятие показаний тепловой энергии</t>
  </si>
  <si>
    <t>1 раз в месц</t>
  </si>
  <si>
    <t>Проверка исправности, работоспособности, регулировка и техническое обслуживание запорной арматуры и разводящих трубопроводов в МОП. Консервация системы отопления.Удаление воздуха из системы отопления (в отопительный период).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систем. Проведение пробных пусконаладочных работ (пробные топки). Контроль состояния и восстановление исправности элементов внутренней канализации.Промывка системы отопления. Выполнение заявочного ремонта МОП.</t>
  </si>
  <si>
    <t>1 раз в месяц</t>
  </si>
  <si>
    <t>Осмотр линий электрических сетей,арматуры и электрооборудования.Проверка состояния линий электрических сетей и арматуры,групповых распределительных и предохранительных щитов и переходных коробок, силовых установок на лестничных клетках</t>
  </si>
  <si>
    <t>Снятие показаний приборов учета потребления электроэнергии (общедомовые)</t>
  </si>
  <si>
    <t>Замена осветительных лампочек помещений общего пользования</t>
  </si>
  <si>
    <t>по мере необходимости</t>
  </si>
  <si>
    <t>Техническое обслуживание внутридомового газового оборудования</t>
  </si>
  <si>
    <t>1 раз в год</t>
  </si>
  <si>
    <t>Уборка дворовой территории</t>
  </si>
  <si>
    <t>Работы по содержанию придомовой территории в холодный период года</t>
  </si>
  <si>
    <t>Сдвижка и подметание снега при отсутствии снегопада вручную</t>
  </si>
  <si>
    <t>10 раз в год</t>
  </si>
  <si>
    <t>Сдвижка снега при снегопаде вручную</t>
  </si>
  <si>
    <t>20 раз в год</t>
  </si>
  <si>
    <t>Мехуборка свежевыпавшего снега</t>
  </si>
  <si>
    <t>Ликвидация наледи</t>
  </si>
  <si>
    <t>9 раз в год</t>
  </si>
  <si>
    <t xml:space="preserve">Посыпка пескосоляной смесью </t>
  </si>
  <si>
    <t>25 раз в год</t>
  </si>
  <si>
    <t>6 раз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</si>
  <si>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</si>
  <si>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</si>
  <si>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2 раза в неделю</t>
  </si>
  <si>
    <t>Дератизация МОП</t>
  </si>
  <si>
    <t>4 раза в год</t>
  </si>
  <si>
    <t>Дезинсекция МОП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</si>
  <si>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</si>
  <si>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</si>
  <si>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</si>
  <si>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</si>
  <si>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</si>
  <si>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Обметание пыли с потолков</t>
  </si>
  <si>
    <t>Перечень дополнительных работ и услуг по содержанию общего имущества</t>
  </si>
  <si>
    <t>Мытье полов (лестничной площадки и марши, корридоры, тамбуры) 1,2,3 этажей</t>
  </si>
  <si>
    <t>Мытье полов (лестничной площадки и марши, корридоры, тамбуры) выше 3го этажа</t>
  </si>
  <si>
    <t>Вывоз крупногабаритного мусора</t>
  </si>
  <si>
    <t>4 раза в месяц</t>
  </si>
  <si>
    <t>Управление МКД</t>
  </si>
  <si>
    <t>Начисление платы, РКО, регистрационный учёт граждан</t>
  </si>
  <si>
    <t>ИТОГО</t>
  </si>
  <si>
    <t>Ремонт мягкой кровли</t>
  </si>
  <si>
    <t>Организация системы диспетчерского контроля и обеспечение диспетчерской связи с кабиной лифта; обеспечение проведения осмотров; технического обслуживания и ремонт лифта, обеспечение проведения аварийного обслуживания лифта</t>
  </si>
  <si>
    <t>Периодическое техническое освидетельствование лифта</t>
  </si>
  <si>
    <t>Влажное подметание лестничных площадок и маршей, коридоры, тамбура 1-го, 2-го и 3 этажей</t>
  </si>
  <si>
    <t>3 раза в неделю</t>
  </si>
  <si>
    <t>Содержание и ремонт лифта</t>
  </si>
  <si>
    <t>Подметание полов кабин лифта и влажная уборка</t>
  </si>
  <si>
    <t>5 раз в неделю</t>
  </si>
  <si>
    <t>Протирка стен, дверей в кабине лифта</t>
  </si>
  <si>
    <t>1 раз в неделю</t>
  </si>
  <si>
    <t>Содержание мусоропровода</t>
  </si>
  <si>
    <t>Мытье и протирка закрывающихся устройств мусопровода (загрузочных клапанов)</t>
  </si>
  <si>
    <t>Уборка от случайного мусора  асфальтового покрытия, грунта, газонов</t>
  </si>
  <si>
    <t>Осмотр технического состояния конструктивных элементов жилого дома</t>
  </si>
  <si>
    <t>Уборка мусора на контейнерной площадке</t>
  </si>
  <si>
    <t xml:space="preserve">Перечень услуг и работ, необходимых для обеспечения содержания общего имущества </t>
  </si>
  <si>
    <t>многоквартирного дома № 3 по ул. Плеханова</t>
  </si>
  <si>
    <t xml:space="preserve">Снятие показаний счетчиков потребления х/воды </t>
  </si>
  <si>
    <t>Герметизация, теплоизоляция панельных швов</t>
  </si>
  <si>
    <t>Смена вентилей</t>
  </si>
  <si>
    <t>Ревизия вентилей</t>
  </si>
  <si>
    <t>Поверка прибора учета</t>
  </si>
  <si>
    <t>1 раз в 4 года</t>
  </si>
  <si>
    <t>Влажное подметание лестничных площадок и маршей, коридоры, тамбура выше 3-го этажа</t>
  </si>
  <si>
    <t>Уборка мусороприемных камер (влажное подметание)</t>
  </si>
  <si>
    <t>Удаление мусора из мусороприемных камер</t>
  </si>
  <si>
    <t>1 раз в квартал</t>
  </si>
  <si>
    <t>Влажная протирка: подоконников, перил лестниц, шкафов для электросчетчиков слаботочных устройств, шкафов для пожарных гидрантов, полотен дверей, почтовых ящиков</t>
  </si>
  <si>
    <t>Мытье окон с количеством ячеек до пяти</t>
  </si>
  <si>
    <t>Уборка газонов от листьев, сучьев, мусора</t>
  </si>
  <si>
    <t>Выкашивание газонов</t>
  </si>
  <si>
    <t>Очистка металлической решетки и приямка от грязи</t>
  </si>
  <si>
    <t>Содержание водоотводящих устройств</t>
  </si>
  <si>
    <t>Содержание и текущий ремонт системы вентиляции</t>
  </si>
  <si>
    <t>Услуги сторонних организаций</t>
  </si>
  <si>
    <t>Стоимость вида услуг в месяц руб/м2                (эксперта ЖКХ)</t>
  </si>
  <si>
    <t>Действующий тариф</t>
  </si>
  <si>
    <t xml:space="preserve">Годовые затраты </t>
  </si>
  <si>
    <t>1 раз в 2 недели</t>
  </si>
  <si>
    <t>Годовая плата по данным Д ЖКХ</t>
  </si>
  <si>
    <t>С учетом выделения РКО, начислений и управления</t>
  </si>
  <si>
    <t>Годовая плата, в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</si>
</sst>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0.0000"/>
  </numFmts>
  <fonts count="7" x14ac:knownFonts="1">
    <font>
      <sz val="10"/>
      <color indexed="8"/>
      <name val="Arial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zoomScaleNormal="174" zoomScaleSheetLayoutView="160" workbookViewId="0">
      <selection activeCell="B12" sqref="B12"/>
    </sheetView>
  </sheetViews>
  <sheetFormatPr defaultRowHeight="15" x14ac:dyDescent="0.2"/>
  <cols>
    <col min="1" max="1" width="7.28515625" style="1" customWidth="1"/>
    <col min="2" max="2" width="58.85546875" style="2" customWidth="1"/>
    <col min="3" max="3" width="18.42578125" style="2" customWidth="1"/>
    <col min="4" max="4" width="20.5703125" style="1" customWidth="1"/>
    <col min="5" max="5" width="18.42578125" style="1" customWidth="1"/>
    <col min="6" max="6" width="17.28515625" style="1" customWidth="1"/>
    <col min="7" max="7" width="15.5703125" style="2" customWidth="1"/>
    <col min="8" max="8" width="14" style="2" customWidth="1"/>
    <col min="9" max="9" width="13.7109375" style="2" customWidth="1"/>
    <col min="10" max="10" width="14" style="1" customWidth="1"/>
    <col min="11" max="16384" width="9.140625" style="2"/>
  </cols>
  <sheetData>
    <row r="1" spans="1:10" ht="25.5" customHeight="1" x14ac:dyDescent="0.2">
      <c r="A1" s="36" t="s">
        <v>73</v>
      </c>
      <c r="B1" s="36"/>
      <c r="C1" s="36"/>
      <c r="D1" s="36"/>
      <c r="E1" s="36"/>
      <c r="F1" s="34"/>
      <c r="G1" s="34"/>
      <c r="H1" s="34"/>
      <c r="I1" s="34"/>
      <c r="J1" s="34"/>
    </row>
    <row r="2" spans="1:10" ht="27.75" customHeight="1" x14ac:dyDescent="0.2">
      <c r="A2" s="37" t="s">
        <v>74</v>
      </c>
      <c r="B2" s="37"/>
      <c r="C2" s="37"/>
      <c r="D2" s="37"/>
      <c r="E2" s="37"/>
      <c r="F2" s="35"/>
      <c r="G2" s="35"/>
      <c r="H2" s="35"/>
      <c r="I2" s="35"/>
      <c r="J2" s="35"/>
    </row>
    <row r="3" spans="1:10" s="6" customFormat="1" ht="40.5" customHeight="1" x14ac:dyDescent="0.2">
      <c r="A3" s="3" t="s">
        <v>0</v>
      </c>
      <c r="B3" s="4" t="s">
        <v>1</v>
      </c>
      <c r="C3" s="4" t="s">
        <v>2</v>
      </c>
      <c r="D3" s="4" t="s">
        <v>98</v>
      </c>
      <c r="E3" s="4" t="s">
        <v>97</v>
      </c>
      <c r="F3" s="4" t="s">
        <v>3</v>
      </c>
      <c r="G3" s="5" t="s">
        <v>4</v>
      </c>
      <c r="H3" s="5" t="s">
        <v>5</v>
      </c>
      <c r="I3" s="5" t="s">
        <v>6</v>
      </c>
      <c r="J3" s="5" t="s">
        <v>7</v>
      </c>
    </row>
    <row r="4" spans="1:10" s="6" customFormat="1" ht="40.5" customHeight="1" x14ac:dyDescent="0.2">
      <c r="A4" s="3"/>
      <c r="B4" s="4" t="s">
        <v>8</v>
      </c>
      <c r="C4" s="4"/>
      <c r="D4" s="4"/>
      <c r="E4" s="4"/>
      <c r="F4" s="4"/>
      <c r="G4" s="7"/>
      <c r="H4" s="7"/>
      <c r="I4" s="7"/>
      <c r="J4" s="3"/>
    </row>
    <row r="5" spans="1:10" s="6" customFormat="1" ht="19.5" customHeight="1" x14ac:dyDescent="0.2">
      <c r="A5" s="3"/>
      <c r="B5" s="8" t="s">
        <v>9</v>
      </c>
      <c r="C5" s="7"/>
      <c r="D5" s="3"/>
      <c r="E5" s="3"/>
      <c r="F5" s="3"/>
      <c r="G5" s="7"/>
      <c r="H5" s="7"/>
      <c r="I5" s="7"/>
      <c r="J5" s="3"/>
    </row>
    <row r="6" spans="1:10" s="6" customFormat="1" ht="40.5" customHeight="1" x14ac:dyDescent="0.2">
      <c r="A6" s="3">
        <v>1</v>
      </c>
      <c r="B6" s="9" t="s">
        <v>13</v>
      </c>
      <c r="C6" s="7" t="s">
        <v>14</v>
      </c>
      <c r="D6" s="31">
        <f t="shared" ref="D6:D22" si="0">E6-(E6*0.2)</f>
        <v>6417.7120000000004</v>
      </c>
      <c r="E6" s="31">
        <v>8022.14</v>
      </c>
      <c r="F6" s="11">
        <f>J6-G6-H6-I6</f>
        <v>3.7600000000000001E-2</v>
      </c>
      <c r="G6" s="7">
        <f t="shared" ref="G6:G21" si="1">J6*0.05</f>
        <v>2.3500000000000001E-3</v>
      </c>
      <c r="H6" s="7">
        <f t="shared" ref="H6:H21" si="2">J6*0.05</f>
        <v>2.3500000000000001E-3</v>
      </c>
      <c r="I6" s="7">
        <f t="shared" ref="I6:I21" si="3">J6*0.1</f>
        <v>4.7000000000000002E-3</v>
      </c>
      <c r="J6" s="11">
        <v>4.7E-2</v>
      </c>
    </row>
    <row r="7" spans="1:10" s="6" customFormat="1" ht="24" customHeight="1" x14ac:dyDescent="0.2">
      <c r="A7" s="3">
        <v>2</v>
      </c>
      <c r="B7" s="9" t="s">
        <v>16</v>
      </c>
      <c r="C7" s="9" t="s">
        <v>17</v>
      </c>
      <c r="D7" s="31">
        <f t="shared" si="0"/>
        <v>9165.7119999999995</v>
      </c>
      <c r="E7" s="12">
        <v>11457.14</v>
      </c>
      <c r="F7" s="10">
        <f t="shared" ref="F7:F68" si="4">J7-G7-H7-I7</f>
        <v>5.4400000000000004E-2</v>
      </c>
      <c r="G7" s="7">
        <f t="shared" si="1"/>
        <v>3.4000000000000002E-3</v>
      </c>
      <c r="H7" s="7">
        <f t="shared" si="2"/>
        <v>3.4000000000000002E-3</v>
      </c>
      <c r="I7" s="7">
        <f t="shared" si="3"/>
        <v>6.8000000000000005E-3</v>
      </c>
      <c r="J7" s="11">
        <v>6.8000000000000005E-2</v>
      </c>
    </row>
    <row r="8" spans="1:10" s="6" customFormat="1" ht="173.25" customHeight="1" x14ac:dyDescent="0.2">
      <c r="A8" s="3">
        <v>3</v>
      </c>
      <c r="B8" s="9" t="s">
        <v>18</v>
      </c>
      <c r="C8" s="9" t="s">
        <v>10</v>
      </c>
      <c r="D8" s="31">
        <f t="shared" si="0"/>
        <v>427987.85599999997</v>
      </c>
      <c r="E8" s="12">
        <v>534984.81999999995</v>
      </c>
      <c r="F8" s="10">
        <f t="shared" si="4"/>
        <v>2.5231999999999997</v>
      </c>
      <c r="G8" s="7">
        <f t="shared" si="1"/>
        <v>0.15770000000000001</v>
      </c>
      <c r="H8" s="7">
        <f t="shared" si="2"/>
        <v>0.15770000000000001</v>
      </c>
      <c r="I8" s="7">
        <f t="shared" si="3"/>
        <v>0.31540000000000001</v>
      </c>
      <c r="J8" s="11">
        <v>3.1539999999999999</v>
      </c>
    </row>
    <row r="9" spans="1:10" s="6" customFormat="1" ht="17.25" customHeight="1" x14ac:dyDescent="0.2">
      <c r="A9" s="3">
        <v>4</v>
      </c>
      <c r="B9" s="20" t="s">
        <v>75</v>
      </c>
      <c r="C9" s="9" t="s">
        <v>19</v>
      </c>
      <c r="D9" s="31">
        <f t="shared" si="0"/>
        <v>7033.0720000000001</v>
      </c>
      <c r="E9" s="12">
        <v>8791.34</v>
      </c>
      <c r="F9" s="10">
        <f t="shared" si="4"/>
        <v>4.1599999999999998E-2</v>
      </c>
      <c r="G9" s="7">
        <f t="shared" si="1"/>
        <v>2.5999999999999999E-3</v>
      </c>
      <c r="H9" s="7">
        <f t="shared" si="2"/>
        <v>2.5999999999999999E-3</v>
      </c>
      <c r="I9" s="7">
        <f t="shared" si="3"/>
        <v>5.1999999999999998E-3</v>
      </c>
      <c r="J9" s="11">
        <v>5.1999999999999998E-2</v>
      </c>
    </row>
    <row r="10" spans="1:10" s="6" customFormat="1" ht="75" customHeight="1" x14ac:dyDescent="0.2">
      <c r="A10" s="3">
        <v>5</v>
      </c>
      <c r="B10" s="9" t="s">
        <v>20</v>
      </c>
      <c r="C10" s="9" t="s">
        <v>19</v>
      </c>
      <c r="D10" s="31">
        <f t="shared" si="0"/>
        <v>5910.192</v>
      </c>
      <c r="E10" s="12">
        <v>7387.74</v>
      </c>
      <c r="F10" s="10">
        <f t="shared" si="4"/>
        <v>3.5199999999999995E-2</v>
      </c>
      <c r="G10" s="7">
        <f t="shared" si="1"/>
        <v>2.2000000000000001E-3</v>
      </c>
      <c r="H10" s="7">
        <f t="shared" si="2"/>
        <v>2.2000000000000001E-3</v>
      </c>
      <c r="I10" s="7">
        <f t="shared" si="3"/>
        <v>4.4000000000000003E-3</v>
      </c>
      <c r="J10" s="11">
        <v>4.3999999999999997E-2</v>
      </c>
    </row>
    <row r="11" spans="1:10" s="6" customFormat="1" ht="30" customHeight="1" x14ac:dyDescent="0.2">
      <c r="A11" s="3">
        <v>6</v>
      </c>
      <c r="B11" s="9" t="s">
        <v>21</v>
      </c>
      <c r="C11" s="9" t="s">
        <v>19</v>
      </c>
      <c r="D11" s="31">
        <f t="shared" si="0"/>
        <v>3139.7359999999999</v>
      </c>
      <c r="E11" s="12">
        <v>3924.67</v>
      </c>
      <c r="F11" s="10">
        <f t="shared" si="4"/>
        <v>1.8400000000000003E-2</v>
      </c>
      <c r="G11" s="7">
        <f t="shared" si="1"/>
        <v>1.15E-3</v>
      </c>
      <c r="H11" s="7">
        <f t="shared" si="2"/>
        <v>1.15E-3</v>
      </c>
      <c r="I11" s="7">
        <f t="shared" si="3"/>
        <v>2.3E-3</v>
      </c>
      <c r="J11" s="11">
        <v>2.3E-2</v>
      </c>
    </row>
    <row r="12" spans="1:10" s="6" customFormat="1" ht="29.25" customHeight="1" x14ac:dyDescent="0.2">
      <c r="A12" s="3">
        <v>7</v>
      </c>
      <c r="B12" s="9" t="s">
        <v>22</v>
      </c>
      <c r="C12" s="9" t="s">
        <v>23</v>
      </c>
      <c r="D12" s="31">
        <f t="shared" si="0"/>
        <v>2770.4639999999999</v>
      </c>
      <c r="E12" s="12">
        <v>3463.08</v>
      </c>
      <c r="F12" s="12">
        <f t="shared" si="4"/>
        <v>1.6E-2</v>
      </c>
      <c r="G12" s="7">
        <f t="shared" si="1"/>
        <v>1E-3</v>
      </c>
      <c r="H12" s="7">
        <f t="shared" si="2"/>
        <v>1E-3</v>
      </c>
      <c r="I12" s="7">
        <f t="shared" si="3"/>
        <v>2E-3</v>
      </c>
      <c r="J12" s="11">
        <v>0.02</v>
      </c>
    </row>
    <row r="13" spans="1:10" s="6" customFormat="1" ht="37.5" customHeight="1" x14ac:dyDescent="0.2">
      <c r="A13" s="3">
        <v>8</v>
      </c>
      <c r="B13" s="9" t="s">
        <v>24</v>
      </c>
      <c r="C13" s="9" t="s">
        <v>25</v>
      </c>
      <c r="D13" s="31">
        <f t="shared" si="0"/>
        <v>36097.303999999996</v>
      </c>
      <c r="E13" s="12">
        <v>45121.63</v>
      </c>
      <c r="F13" s="12">
        <f t="shared" si="4"/>
        <v>0.21280000000000002</v>
      </c>
      <c r="G13" s="7">
        <f t="shared" si="1"/>
        <v>1.3300000000000001E-2</v>
      </c>
      <c r="H13" s="7">
        <f t="shared" si="2"/>
        <v>1.3300000000000001E-2</v>
      </c>
      <c r="I13" s="7">
        <f t="shared" si="3"/>
        <v>2.6600000000000002E-2</v>
      </c>
      <c r="J13" s="11">
        <v>0.26600000000000001</v>
      </c>
    </row>
    <row r="14" spans="1:10" s="6" customFormat="1" ht="24.75" customHeight="1" x14ac:dyDescent="0.2">
      <c r="A14" s="3">
        <v>9</v>
      </c>
      <c r="B14" s="7" t="s">
        <v>58</v>
      </c>
      <c r="C14" s="6" t="s">
        <v>10</v>
      </c>
      <c r="D14" s="31">
        <f t="shared" si="0"/>
        <v>121824.96799999999</v>
      </c>
      <c r="E14" s="3">
        <v>152281.21</v>
      </c>
      <c r="F14" s="12">
        <f t="shared" si="4"/>
        <v>0.71839999999999993</v>
      </c>
      <c r="G14" s="7">
        <f t="shared" si="1"/>
        <v>4.4900000000000002E-2</v>
      </c>
      <c r="H14" s="7">
        <f t="shared" si="2"/>
        <v>4.4900000000000002E-2</v>
      </c>
      <c r="I14" s="13">
        <f t="shared" si="3"/>
        <v>8.9800000000000005E-2</v>
      </c>
      <c r="J14" s="11">
        <v>0.89800000000000002</v>
      </c>
    </row>
    <row r="15" spans="1:10" s="6" customFormat="1" ht="24" customHeight="1" x14ac:dyDescent="0.2">
      <c r="A15" s="3">
        <v>10</v>
      </c>
      <c r="B15" s="7" t="s">
        <v>76</v>
      </c>
      <c r="C15" s="9" t="s">
        <v>10</v>
      </c>
      <c r="D15" s="31">
        <f t="shared" si="0"/>
        <v>57083.8</v>
      </c>
      <c r="E15" s="12">
        <v>71354.75</v>
      </c>
      <c r="F15" s="12">
        <f t="shared" si="4"/>
        <v>0.33679999999999999</v>
      </c>
      <c r="G15" s="7">
        <f t="shared" si="1"/>
        <v>2.1049999999999999E-2</v>
      </c>
      <c r="H15" s="7">
        <f t="shared" si="2"/>
        <v>2.1049999999999999E-2</v>
      </c>
      <c r="I15" s="13">
        <f t="shared" si="3"/>
        <v>4.2099999999999999E-2</v>
      </c>
      <c r="J15" s="11">
        <v>0.42099999999999999</v>
      </c>
    </row>
    <row r="16" spans="1:10" s="6" customFormat="1" ht="29.25" customHeight="1" x14ac:dyDescent="0.2">
      <c r="A16" s="3">
        <v>11</v>
      </c>
      <c r="B16" s="9" t="s">
        <v>77</v>
      </c>
      <c r="C16" s="9" t="s">
        <v>10</v>
      </c>
      <c r="D16" s="31">
        <f t="shared" si="0"/>
        <v>5793.5839999999998</v>
      </c>
      <c r="E16" s="12">
        <v>7241.98</v>
      </c>
      <c r="F16" s="12">
        <f t="shared" si="4"/>
        <v>3.44E-2</v>
      </c>
      <c r="G16" s="7">
        <f t="shared" si="1"/>
        <v>2.15E-3</v>
      </c>
      <c r="H16" s="7">
        <f t="shared" si="2"/>
        <v>2.15E-3</v>
      </c>
      <c r="I16" s="7">
        <f t="shared" si="3"/>
        <v>4.3E-3</v>
      </c>
      <c r="J16" s="11">
        <v>4.2999999999999997E-2</v>
      </c>
    </row>
    <row r="17" spans="1:10" s="6" customFormat="1" ht="25.5" customHeight="1" x14ac:dyDescent="0.2">
      <c r="A17" s="3">
        <v>12</v>
      </c>
      <c r="B17" s="7" t="s">
        <v>11</v>
      </c>
      <c r="C17" s="9" t="s">
        <v>10</v>
      </c>
      <c r="D17" s="31">
        <f t="shared" si="0"/>
        <v>29670.464</v>
      </c>
      <c r="E17" s="12">
        <v>37088.080000000002</v>
      </c>
      <c r="F17" s="12">
        <f t="shared" si="4"/>
        <v>0.17519999999999999</v>
      </c>
      <c r="G17" s="7">
        <f t="shared" si="1"/>
        <v>1.0950000000000001E-2</v>
      </c>
      <c r="H17" s="7">
        <f t="shared" si="2"/>
        <v>1.0950000000000001E-2</v>
      </c>
      <c r="I17" s="7">
        <f t="shared" si="3"/>
        <v>2.1900000000000003E-2</v>
      </c>
      <c r="J17" s="11">
        <v>0.219</v>
      </c>
    </row>
    <row r="18" spans="1:10" s="6" customFormat="1" ht="31.5" customHeight="1" x14ac:dyDescent="0.2">
      <c r="A18" s="3">
        <v>13</v>
      </c>
      <c r="B18" s="7" t="s">
        <v>12</v>
      </c>
      <c r="C18" s="9" t="s">
        <v>23</v>
      </c>
      <c r="D18" s="31">
        <f t="shared" si="0"/>
        <v>2236.6240000000003</v>
      </c>
      <c r="E18" s="12">
        <v>2795.78</v>
      </c>
      <c r="F18" s="12">
        <f t="shared" si="4"/>
        <v>1.2799999999999999E-2</v>
      </c>
      <c r="G18" s="7">
        <f t="shared" si="1"/>
        <v>8.0000000000000004E-4</v>
      </c>
      <c r="H18" s="7">
        <f t="shared" si="2"/>
        <v>8.0000000000000004E-4</v>
      </c>
      <c r="I18" s="7">
        <f t="shared" si="3"/>
        <v>1.6000000000000001E-3</v>
      </c>
      <c r="J18" s="11">
        <v>1.6E-2</v>
      </c>
    </row>
    <row r="19" spans="1:10" s="6" customFormat="1" ht="22.5" customHeight="1" x14ac:dyDescent="0.2">
      <c r="A19" s="3"/>
      <c r="B19" s="7" t="s">
        <v>78</v>
      </c>
      <c r="C19" s="9" t="s">
        <v>10</v>
      </c>
      <c r="D19" s="31">
        <f t="shared" si="0"/>
        <v>12330.944</v>
      </c>
      <c r="E19" s="12">
        <v>15413.68</v>
      </c>
      <c r="F19" s="12">
        <f t="shared" si="4"/>
        <v>7.2800000000000004E-2</v>
      </c>
      <c r="G19" s="7">
        <f t="shared" si="1"/>
        <v>4.5500000000000002E-3</v>
      </c>
      <c r="H19" s="7">
        <f t="shared" si="2"/>
        <v>4.5500000000000002E-3</v>
      </c>
      <c r="I19" s="7">
        <f t="shared" si="3"/>
        <v>9.1000000000000004E-3</v>
      </c>
      <c r="J19" s="11">
        <v>9.0999999999999998E-2</v>
      </c>
    </row>
    <row r="20" spans="1:10" s="6" customFormat="1" ht="26.25" customHeight="1" x14ac:dyDescent="0.2">
      <c r="A20" s="3">
        <v>14</v>
      </c>
      <c r="B20" s="7" t="s">
        <v>79</v>
      </c>
      <c r="C20" s="9" t="s">
        <v>80</v>
      </c>
      <c r="D20" s="31">
        <f t="shared" si="0"/>
        <v>973.86399999999992</v>
      </c>
      <c r="E20" s="12">
        <v>1217.33</v>
      </c>
      <c r="F20" s="12">
        <f t="shared" si="4"/>
        <v>5.5999999999999999E-3</v>
      </c>
      <c r="G20" s="13">
        <f t="shared" si="1"/>
        <v>3.5000000000000005E-4</v>
      </c>
      <c r="H20" s="7">
        <f t="shared" si="2"/>
        <v>3.5000000000000005E-4</v>
      </c>
      <c r="I20" s="7">
        <f t="shared" si="3"/>
        <v>7.000000000000001E-4</v>
      </c>
      <c r="J20" s="11">
        <v>7.0000000000000001E-3</v>
      </c>
    </row>
    <row r="21" spans="1:10" s="6" customFormat="1" ht="26.25" customHeight="1" x14ac:dyDescent="0.2">
      <c r="A21" s="3"/>
      <c r="B21" s="6" t="s">
        <v>90</v>
      </c>
      <c r="C21" s="9" t="s">
        <v>84</v>
      </c>
      <c r="D21" s="31">
        <f t="shared" si="0"/>
        <v>4600.24</v>
      </c>
      <c r="E21" s="12">
        <v>5750.3</v>
      </c>
      <c r="F21" s="12">
        <f t="shared" si="4"/>
        <v>2.7200000000000002E-2</v>
      </c>
      <c r="G21" s="13">
        <f t="shared" si="1"/>
        <v>1.7000000000000001E-3</v>
      </c>
      <c r="H21" s="7">
        <f t="shared" si="2"/>
        <v>1.7000000000000001E-3</v>
      </c>
      <c r="I21" s="7">
        <f t="shared" si="3"/>
        <v>3.4000000000000002E-3</v>
      </c>
      <c r="J21" s="11">
        <v>3.4000000000000002E-2</v>
      </c>
    </row>
    <row r="22" spans="1:10" s="6" customFormat="1" ht="38.25" customHeight="1" x14ac:dyDescent="0.2">
      <c r="A22" s="3">
        <v>15</v>
      </c>
      <c r="B22" s="9" t="s">
        <v>71</v>
      </c>
      <c r="C22" s="9" t="s">
        <v>15</v>
      </c>
      <c r="D22" s="31">
        <f t="shared" si="0"/>
        <v>30533.511999999999</v>
      </c>
      <c r="E22" s="12">
        <v>38166.89</v>
      </c>
      <c r="F22" s="12">
        <f t="shared" si="4"/>
        <v>0.18</v>
      </c>
      <c r="G22" s="13">
        <f t="shared" ref="G22:G68" si="5">J22*0.05</f>
        <v>1.1250000000000001E-2</v>
      </c>
      <c r="H22" s="7">
        <f t="shared" ref="H22:H68" si="6">J22*0.05</f>
        <v>1.1250000000000001E-2</v>
      </c>
      <c r="I22" s="7">
        <f t="shared" ref="I22:I68" si="7">J22*0.1</f>
        <v>2.2500000000000003E-2</v>
      </c>
      <c r="J22" s="11">
        <v>0.22500000000000001</v>
      </c>
    </row>
    <row r="23" spans="1:10" s="6" customFormat="1" ht="19.5" customHeight="1" x14ac:dyDescent="0.2">
      <c r="A23" s="3"/>
      <c r="B23" s="9"/>
      <c r="C23" s="9"/>
      <c r="D23" s="31"/>
      <c r="E23" s="12"/>
      <c r="F23" s="12"/>
      <c r="G23" s="13"/>
      <c r="H23" s="7"/>
      <c r="I23" s="7"/>
      <c r="J23" s="11"/>
    </row>
    <row r="24" spans="1:10" s="6" customFormat="1" ht="19.5" customHeight="1" x14ac:dyDescent="0.2">
      <c r="A24" s="3"/>
      <c r="B24" s="8" t="s">
        <v>63</v>
      </c>
      <c r="C24" s="9"/>
      <c r="D24" s="31"/>
      <c r="E24" s="12"/>
      <c r="F24" s="12"/>
      <c r="G24" s="13"/>
      <c r="H24" s="7"/>
      <c r="I24" s="7"/>
      <c r="J24" s="11"/>
    </row>
    <row r="25" spans="1:10" s="6" customFormat="1" ht="64.5" customHeight="1" x14ac:dyDescent="0.2">
      <c r="A25" s="3"/>
      <c r="B25" s="9" t="s">
        <v>59</v>
      </c>
      <c r="C25" s="9" t="s">
        <v>45</v>
      </c>
      <c r="D25" s="31">
        <f>E25-(E25*0.2)</f>
        <v>451460.13600000006</v>
      </c>
      <c r="E25" s="12">
        <v>564325.17000000004</v>
      </c>
      <c r="F25" s="12">
        <f t="shared" si="4"/>
        <v>2.6616</v>
      </c>
      <c r="G25" s="13">
        <f t="shared" si="5"/>
        <v>0.16635</v>
      </c>
      <c r="H25" s="7">
        <f t="shared" si="6"/>
        <v>0.16635</v>
      </c>
      <c r="I25" s="7">
        <f t="shared" si="7"/>
        <v>0.3327</v>
      </c>
      <c r="J25" s="11">
        <v>3.327</v>
      </c>
    </row>
    <row r="26" spans="1:10" s="6" customFormat="1" ht="24" customHeight="1" x14ac:dyDescent="0.2">
      <c r="A26" s="3"/>
      <c r="B26" s="9" t="s">
        <v>60</v>
      </c>
      <c r="C26" s="9" t="s">
        <v>25</v>
      </c>
      <c r="D26" s="31">
        <f>E26-(E26*0.2)</f>
        <v>44287.648000000001</v>
      </c>
      <c r="E26" s="12">
        <v>55359.56</v>
      </c>
      <c r="F26" s="12">
        <f t="shared" si="4"/>
        <v>0.26080000000000003</v>
      </c>
      <c r="G26" s="13">
        <f t="shared" si="5"/>
        <v>1.6300000000000002E-2</v>
      </c>
      <c r="H26" s="7">
        <f t="shared" si="6"/>
        <v>1.6300000000000002E-2</v>
      </c>
      <c r="I26" s="7">
        <f t="shared" si="7"/>
        <v>3.2600000000000004E-2</v>
      </c>
      <c r="J26" s="11">
        <v>0.32600000000000001</v>
      </c>
    </row>
    <row r="27" spans="1:10" s="6" customFormat="1" ht="22.5" customHeight="1" x14ac:dyDescent="0.2">
      <c r="A27" s="3"/>
      <c r="B27" s="9" t="s">
        <v>64</v>
      </c>
      <c r="C27" s="9" t="s">
        <v>65</v>
      </c>
      <c r="D27" s="31">
        <f>E27-(E27*0.2)</f>
        <v>9968.1280000000006</v>
      </c>
      <c r="E27" s="12">
        <v>12460.16</v>
      </c>
      <c r="F27" s="12">
        <f t="shared" si="4"/>
        <v>5.8399999999999994E-2</v>
      </c>
      <c r="G27" s="13">
        <f t="shared" si="5"/>
        <v>3.65E-3</v>
      </c>
      <c r="H27" s="7">
        <f t="shared" si="6"/>
        <v>3.65E-3</v>
      </c>
      <c r="I27" s="7">
        <f t="shared" si="7"/>
        <v>7.3000000000000001E-3</v>
      </c>
      <c r="J27" s="11">
        <v>7.2999999999999995E-2</v>
      </c>
    </row>
    <row r="28" spans="1:10" s="6" customFormat="1" ht="21" customHeight="1" x14ac:dyDescent="0.2">
      <c r="A28" s="3"/>
      <c r="B28" s="9" t="s">
        <v>66</v>
      </c>
      <c r="C28" s="9" t="s">
        <v>67</v>
      </c>
      <c r="D28" s="31">
        <f>E28-(E28*0.2)</f>
        <v>4545.2480000000005</v>
      </c>
      <c r="E28" s="12">
        <v>5681.56</v>
      </c>
      <c r="F28" s="12">
        <f t="shared" si="4"/>
        <v>2.6400000000000003E-2</v>
      </c>
      <c r="G28" s="13">
        <f t="shared" si="5"/>
        <v>1.6500000000000002E-3</v>
      </c>
      <c r="H28" s="7">
        <f t="shared" si="6"/>
        <v>1.6500000000000002E-3</v>
      </c>
      <c r="I28" s="7">
        <f t="shared" si="7"/>
        <v>3.3000000000000004E-3</v>
      </c>
      <c r="J28" s="11">
        <v>3.3000000000000002E-2</v>
      </c>
    </row>
    <row r="29" spans="1:10" s="6" customFormat="1" ht="16.5" customHeight="1" x14ac:dyDescent="0.2">
      <c r="A29" s="3"/>
      <c r="B29" s="9"/>
      <c r="C29" s="9"/>
      <c r="D29" s="31"/>
      <c r="E29" s="12"/>
      <c r="F29" s="12">
        <f t="shared" si="4"/>
        <v>0</v>
      </c>
      <c r="G29" s="13">
        <f t="shared" si="5"/>
        <v>0</v>
      </c>
      <c r="H29" s="7">
        <f t="shared" si="6"/>
        <v>0</v>
      </c>
      <c r="I29" s="7">
        <f t="shared" si="7"/>
        <v>0</v>
      </c>
      <c r="J29" s="11"/>
    </row>
    <row r="30" spans="1:10" s="6" customFormat="1" ht="24" customHeight="1" x14ac:dyDescent="0.2">
      <c r="A30" s="3"/>
      <c r="B30" s="8" t="s">
        <v>26</v>
      </c>
      <c r="C30" s="9"/>
      <c r="D30" s="31"/>
      <c r="E30" s="12"/>
      <c r="F30" s="12">
        <f t="shared" si="4"/>
        <v>0</v>
      </c>
      <c r="G30" s="13">
        <f t="shared" si="5"/>
        <v>0</v>
      </c>
      <c r="H30" s="7">
        <f t="shared" si="6"/>
        <v>0</v>
      </c>
      <c r="I30" s="7">
        <f t="shared" si="7"/>
        <v>0</v>
      </c>
      <c r="J30" s="11"/>
    </row>
    <row r="31" spans="1:10" s="6" customFormat="1" ht="28.5" customHeight="1" x14ac:dyDescent="0.2">
      <c r="A31" s="3"/>
      <c r="B31" s="16" t="s">
        <v>27</v>
      </c>
      <c r="C31" s="7"/>
      <c r="D31" s="31"/>
      <c r="E31" s="3"/>
      <c r="F31" s="12">
        <f t="shared" si="4"/>
        <v>0</v>
      </c>
      <c r="G31" s="13">
        <f t="shared" si="5"/>
        <v>0</v>
      </c>
      <c r="H31" s="7">
        <f t="shared" si="6"/>
        <v>0</v>
      </c>
      <c r="I31" s="7">
        <f t="shared" si="7"/>
        <v>0</v>
      </c>
      <c r="J31" s="11"/>
    </row>
    <row r="32" spans="1:10" s="6" customFormat="1" ht="20.25" customHeight="1" x14ac:dyDescent="0.2">
      <c r="A32" s="3"/>
      <c r="B32" s="9" t="s">
        <v>28</v>
      </c>
      <c r="C32" s="9" t="s">
        <v>29</v>
      </c>
      <c r="D32" s="31">
        <f t="shared" ref="D32:D37" si="8">E32-(E32*0.2)</f>
        <v>7001.2080000000005</v>
      </c>
      <c r="E32" s="12">
        <v>8751.51</v>
      </c>
      <c r="F32" s="12">
        <f t="shared" si="4"/>
        <v>4.1599999999999998E-2</v>
      </c>
      <c r="G32" s="13">
        <f t="shared" si="5"/>
        <v>2.5999999999999999E-3</v>
      </c>
      <c r="H32" s="7">
        <f t="shared" si="6"/>
        <v>2.5999999999999999E-3</v>
      </c>
      <c r="I32" s="7">
        <f t="shared" si="7"/>
        <v>5.1999999999999998E-3</v>
      </c>
      <c r="J32" s="11">
        <v>5.1999999999999998E-2</v>
      </c>
    </row>
    <row r="33" spans="1:10" s="6" customFormat="1" ht="26.25" customHeight="1" x14ac:dyDescent="0.2">
      <c r="A33" s="3"/>
      <c r="B33" s="9" t="s">
        <v>30</v>
      </c>
      <c r="C33" s="9" t="s">
        <v>31</v>
      </c>
      <c r="D33" s="31">
        <f t="shared" si="8"/>
        <v>68636.872000000003</v>
      </c>
      <c r="E33" s="12">
        <v>85796.09</v>
      </c>
      <c r="F33" s="12">
        <f t="shared" si="4"/>
        <v>0.40480000000000005</v>
      </c>
      <c r="G33" s="13">
        <f t="shared" si="5"/>
        <v>2.5300000000000003E-2</v>
      </c>
      <c r="H33" s="7">
        <f t="shared" si="6"/>
        <v>2.5300000000000003E-2</v>
      </c>
      <c r="I33" s="7">
        <f t="shared" si="7"/>
        <v>5.0600000000000006E-2</v>
      </c>
      <c r="J33" s="11">
        <v>0.50600000000000001</v>
      </c>
    </row>
    <row r="34" spans="1:10" s="6" customFormat="1" ht="16.5" customHeight="1" x14ac:dyDescent="0.2">
      <c r="A34" s="3"/>
      <c r="B34" s="9" t="s">
        <v>32</v>
      </c>
      <c r="C34" s="9" t="s">
        <v>31</v>
      </c>
      <c r="D34" s="31">
        <f t="shared" si="8"/>
        <v>693.76800000000003</v>
      </c>
      <c r="E34" s="12">
        <v>867.21</v>
      </c>
      <c r="F34" s="12">
        <f t="shared" si="4"/>
        <v>4.0000000000000001E-3</v>
      </c>
      <c r="G34" s="13">
        <f t="shared" si="5"/>
        <v>2.5000000000000001E-4</v>
      </c>
      <c r="H34" s="7">
        <f t="shared" si="6"/>
        <v>2.5000000000000001E-4</v>
      </c>
      <c r="I34" s="7">
        <f t="shared" si="7"/>
        <v>5.0000000000000001E-4</v>
      </c>
      <c r="J34" s="11">
        <v>5.0000000000000001E-3</v>
      </c>
    </row>
    <row r="35" spans="1:10" s="6" customFormat="1" ht="16.5" customHeight="1" x14ac:dyDescent="0.2">
      <c r="A35" s="3"/>
      <c r="B35" s="9" t="s">
        <v>33</v>
      </c>
      <c r="C35" s="9" t="s">
        <v>34</v>
      </c>
      <c r="D35" s="31">
        <f t="shared" si="8"/>
        <v>19128.311999999998</v>
      </c>
      <c r="E35" s="12">
        <v>23910.39</v>
      </c>
      <c r="F35" s="12">
        <f t="shared" si="4"/>
        <v>0.11279999999999998</v>
      </c>
      <c r="G35" s="13">
        <f t="shared" si="5"/>
        <v>7.0499999999999998E-3</v>
      </c>
      <c r="H35" s="7">
        <f t="shared" si="6"/>
        <v>7.0499999999999998E-3</v>
      </c>
      <c r="I35" s="7">
        <f t="shared" si="7"/>
        <v>1.41E-2</v>
      </c>
      <c r="J35" s="11">
        <v>0.14099999999999999</v>
      </c>
    </row>
    <row r="36" spans="1:10" s="6" customFormat="1" ht="21" customHeight="1" x14ac:dyDescent="0.2">
      <c r="A36" s="3"/>
      <c r="B36" s="9" t="s">
        <v>35</v>
      </c>
      <c r="C36" s="9" t="s">
        <v>36</v>
      </c>
      <c r="D36" s="31">
        <f t="shared" si="8"/>
        <v>62942.840000000004</v>
      </c>
      <c r="E36" s="12">
        <v>78678.55</v>
      </c>
      <c r="F36" s="12">
        <f t="shared" si="4"/>
        <v>0.37120000000000003</v>
      </c>
      <c r="G36" s="13">
        <f t="shared" si="5"/>
        <v>2.3200000000000002E-2</v>
      </c>
      <c r="H36" s="7">
        <f t="shared" si="6"/>
        <v>2.3200000000000002E-2</v>
      </c>
      <c r="I36" s="7">
        <f t="shared" si="7"/>
        <v>4.6400000000000004E-2</v>
      </c>
      <c r="J36" s="11">
        <v>0.46400000000000002</v>
      </c>
    </row>
    <row r="37" spans="1:10" s="6" customFormat="1" ht="16.5" customHeight="1" x14ac:dyDescent="0.2">
      <c r="A37" s="3"/>
      <c r="B37" s="9" t="s">
        <v>72</v>
      </c>
      <c r="C37" s="9" t="s">
        <v>37</v>
      </c>
      <c r="D37" s="31">
        <f t="shared" si="8"/>
        <v>8101.4</v>
      </c>
      <c r="E37" s="12">
        <v>10126.75</v>
      </c>
      <c r="F37" s="12">
        <f t="shared" ref="F37" si="9">J37-G37-H37-I37</f>
        <v>4.7999999999999994E-2</v>
      </c>
      <c r="G37" s="13">
        <f t="shared" ref="G37" si="10">J37*0.05</f>
        <v>3.0000000000000001E-3</v>
      </c>
      <c r="H37" s="7">
        <f t="shared" ref="H37" si="11">J37*0.05</f>
        <v>3.0000000000000001E-3</v>
      </c>
      <c r="I37" s="7">
        <f t="shared" si="7"/>
        <v>6.0000000000000001E-3</v>
      </c>
      <c r="J37" s="11">
        <v>0.06</v>
      </c>
    </row>
    <row r="38" spans="1:10" s="6" customFormat="1" ht="16.5" customHeight="1" x14ac:dyDescent="0.2">
      <c r="A38" s="3"/>
      <c r="B38" s="9"/>
      <c r="C38" s="9"/>
      <c r="D38" s="31"/>
      <c r="E38" s="12"/>
      <c r="F38" s="12"/>
      <c r="G38" s="13"/>
      <c r="H38" s="7"/>
      <c r="I38" s="7"/>
      <c r="J38" s="11"/>
    </row>
    <row r="39" spans="1:10" s="6" customFormat="1" ht="26.25" customHeight="1" x14ac:dyDescent="0.2">
      <c r="A39" s="3"/>
      <c r="B39" s="16" t="s">
        <v>38</v>
      </c>
      <c r="C39" s="7"/>
      <c r="D39" s="31"/>
      <c r="E39" s="3"/>
      <c r="F39" s="12"/>
      <c r="G39" s="13"/>
      <c r="H39" s="7"/>
      <c r="I39" s="7"/>
      <c r="J39" s="11"/>
    </row>
    <row r="40" spans="1:10" s="6" customFormat="1" ht="15" customHeight="1" x14ac:dyDescent="0.2">
      <c r="A40" s="3"/>
      <c r="B40" s="9" t="s">
        <v>39</v>
      </c>
      <c r="C40" s="9" t="s">
        <v>40</v>
      </c>
      <c r="D40" s="31">
        <f t="shared" ref="D40:D45" si="12">E40-(E40*0.2)</f>
        <v>24004.151999999998</v>
      </c>
      <c r="E40" s="12">
        <v>30005.19</v>
      </c>
      <c r="F40" s="12">
        <f t="shared" si="4"/>
        <v>0.1416</v>
      </c>
      <c r="G40" s="13">
        <f t="shared" si="5"/>
        <v>8.8500000000000002E-3</v>
      </c>
      <c r="H40" s="7">
        <f t="shared" si="6"/>
        <v>8.8500000000000002E-3</v>
      </c>
      <c r="I40" s="7">
        <f t="shared" si="7"/>
        <v>1.77E-2</v>
      </c>
      <c r="J40" s="11">
        <v>0.17699999999999999</v>
      </c>
    </row>
    <row r="41" spans="1:10" s="6" customFormat="1" ht="29.25" customHeight="1" x14ac:dyDescent="0.2">
      <c r="A41" s="3"/>
      <c r="B41" s="9" t="s">
        <v>70</v>
      </c>
      <c r="C41" s="9" t="s">
        <v>62</v>
      </c>
      <c r="D41" s="31">
        <f t="shared" si="12"/>
        <v>130219.90400000001</v>
      </c>
      <c r="E41" s="12">
        <v>162774.88</v>
      </c>
      <c r="F41" s="12">
        <f t="shared" si="4"/>
        <v>0.7679999999999999</v>
      </c>
      <c r="G41" s="13">
        <f t="shared" si="5"/>
        <v>4.8000000000000001E-2</v>
      </c>
      <c r="H41" s="7">
        <f t="shared" si="6"/>
        <v>4.8000000000000001E-2</v>
      </c>
      <c r="I41" s="7">
        <f t="shared" si="7"/>
        <v>9.6000000000000002E-2</v>
      </c>
      <c r="J41" s="11">
        <v>0.96</v>
      </c>
    </row>
    <row r="42" spans="1:10" s="6" customFormat="1" ht="15" customHeight="1" x14ac:dyDescent="0.2">
      <c r="A42" s="3"/>
      <c r="B42" s="9" t="s">
        <v>87</v>
      </c>
      <c r="C42" s="9" t="s">
        <v>14</v>
      </c>
      <c r="D42" s="31">
        <f t="shared" si="12"/>
        <v>27646.031999999999</v>
      </c>
      <c r="E42" s="12">
        <v>34557.54</v>
      </c>
      <c r="F42" s="12">
        <f t="shared" si="4"/>
        <v>0.16319999999999998</v>
      </c>
      <c r="G42" s="13">
        <f t="shared" si="5"/>
        <v>1.0200000000000001E-2</v>
      </c>
      <c r="H42" s="7">
        <f t="shared" si="6"/>
        <v>1.0200000000000001E-2</v>
      </c>
      <c r="I42" s="7">
        <f t="shared" si="7"/>
        <v>2.0400000000000001E-2</v>
      </c>
      <c r="J42" s="11">
        <v>0.20399999999999999</v>
      </c>
    </row>
    <row r="43" spans="1:10" s="6" customFormat="1" ht="15" customHeight="1" x14ac:dyDescent="0.2">
      <c r="A43" s="3"/>
      <c r="B43" s="9" t="s">
        <v>88</v>
      </c>
      <c r="C43" s="9" t="s">
        <v>14</v>
      </c>
      <c r="D43" s="31">
        <f t="shared" si="12"/>
        <v>14375.935999999998</v>
      </c>
      <c r="E43" s="12">
        <v>17969.919999999998</v>
      </c>
      <c r="F43" s="12">
        <f t="shared" si="4"/>
        <v>8.48E-2</v>
      </c>
      <c r="G43" s="13">
        <f t="shared" si="5"/>
        <v>5.3E-3</v>
      </c>
      <c r="H43" s="7">
        <f t="shared" si="6"/>
        <v>5.3E-3</v>
      </c>
      <c r="I43" s="7">
        <f t="shared" si="7"/>
        <v>1.06E-2</v>
      </c>
      <c r="J43" s="11">
        <v>0.106</v>
      </c>
    </row>
    <row r="44" spans="1:10" s="6" customFormat="1" ht="15" customHeight="1" x14ac:dyDescent="0.2">
      <c r="A44" s="3"/>
      <c r="B44" s="9" t="s">
        <v>89</v>
      </c>
      <c r="C44" s="9" t="s">
        <v>15</v>
      </c>
      <c r="D44" s="31">
        <f t="shared" si="12"/>
        <v>523.42399999999998</v>
      </c>
      <c r="E44" s="12">
        <v>654.28</v>
      </c>
      <c r="F44" s="12">
        <f t="shared" ref="F44" si="13">J44-G44-H44-I44</f>
        <v>3.1999999999999997E-3</v>
      </c>
      <c r="G44" s="13">
        <f t="shared" ref="G44" si="14">J44*0.05</f>
        <v>2.0000000000000001E-4</v>
      </c>
      <c r="H44" s="7">
        <f t="shared" ref="H44" si="15">J44*0.05</f>
        <v>2.0000000000000001E-4</v>
      </c>
      <c r="I44" s="7">
        <f t="shared" si="7"/>
        <v>4.0000000000000002E-4</v>
      </c>
      <c r="J44" s="11">
        <v>4.0000000000000001E-3</v>
      </c>
    </row>
    <row r="45" spans="1:10" s="6" customFormat="1" ht="15" customHeight="1" x14ac:dyDescent="0.2">
      <c r="A45" s="3"/>
      <c r="B45" s="9" t="s">
        <v>72</v>
      </c>
      <c r="C45" s="9" t="s">
        <v>37</v>
      </c>
      <c r="D45" s="31">
        <f t="shared" si="12"/>
        <v>4955.7359999999999</v>
      </c>
      <c r="E45" s="12">
        <v>6194.67</v>
      </c>
      <c r="F45" s="12">
        <f t="shared" si="4"/>
        <v>2.9600000000000001E-2</v>
      </c>
      <c r="G45" s="13">
        <f t="shared" si="5"/>
        <v>1.8500000000000001E-3</v>
      </c>
      <c r="H45" s="7">
        <f t="shared" si="6"/>
        <v>1.8500000000000001E-3</v>
      </c>
      <c r="I45" s="7">
        <f t="shared" si="7"/>
        <v>3.7000000000000002E-3</v>
      </c>
      <c r="J45" s="11">
        <v>3.6999999999999998E-2</v>
      </c>
    </row>
    <row r="46" spans="1:10" s="6" customFormat="1" ht="15" customHeight="1" x14ac:dyDescent="0.2">
      <c r="A46" s="3"/>
      <c r="B46" s="9"/>
      <c r="C46" s="9"/>
      <c r="D46" s="31"/>
      <c r="E46" s="12"/>
      <c r="F46" s="12"/>
      <c r="G46" s="13"/>
      <c r="H46" s="7"/>
      <c r="I46" s="7"/>
      <c r="J46" s="11"/>
    </row>
    <row r="47" spans="1:10" s="6" customFormat="1" ht="15" customHeight="1" x14ac:dyDescent="0.2">
      <c r="A47" s="3"/>
      <c r="B47" s="9" t="s">
        <v>41</v>
      </c>
      <c r="C47" s="9" t="s">
        <v>42</v>
      </c>
      <c r="D47" s="31">
        <f t="shared" ref="D47:D56" si="16">E47-(E47*0.2)</f>
        <v>1426.952</v>
      </c>
      <c r="E47" s="12">
        <v>1783.69</v>
      </c>
      <c r="F47" s="12">
        <f t="shared" si="4"/>
        <v>8.7999999999999988E-3</v>
      </c>
      <c r="G47" s="13">
        <f t="shared" si="5"/>
        <v>5.5000000000000003E-4</v>
      </c>
      <c r="H47" s="7">
        <f t="shared" si="6"/>
        <v>5.5000000000000003E-4</v>
      </c>
      <c r="I47" s="7">
        <f t="shared" si="7"/>
        <v>1.1000000000000001E-3</v>
      </c>
      <c r="J47" s="11">
        <v>1.0999999999999999E-2</v>
      </c>
    </row>
    <row r="48" spans="1:10" s="6" customFormat="1" ht="15" customHeight="1" x14ac:dyDescent="0.2">
      <c r="A48" s="3"/>
      <c r="B48" s="9" t="s">
        <v>43</v>
      </c>
      <c r="C48" s="9" t="s">
        <v>15</v>
      </c>
      <c r="D48" s="31">
        <f t="shared" si="16"/>
        <v>6183.4480000000003</v>
      </c>
      <c r="E48" s="12">
        <v>7729.31</v>
      </c>
      <c r="F48" s="12">
        <f t="shared" si="4"/>
        <v>3.6800000000000006E-2</v>
      </c>
      <c r="G48" s="13">
        <f t="shared" si="5"/>
        <v>2.3E-3</v>
      </c>
      <c r="H48" s="7">
        <f t="shared" si="6"/>
        <v>2.3E-3</v>
      </c>
      <c r="I48" s="7">
        <f t="shared" si="7"/>
        <v>4.5999999999999999E-3</v>
      </c>
      <c r="J48" s="11">
        <v>4.5999999999999999E-2</v>
      </c>
    </row>
    <row r="49" spans="1:10" s="6" customFormat="1" ht="15" customHeight="1" x14ac:dyDescent="0.2">
      <c r="A49" s="3"/>
      <c r="B49" s="9"/>
      <c r="C49" s="9"/>
      <c r="D49" s="31">
        <f t="shared" si="16"/>
        <v>0</v>
      </c>
      <c r="E49" s="12"/>
      <c r="F49" s="12"/>
      <c r="G49" s="13"/>
      <c r="H49" s="7"/>
      <c r="I49" s="7"/>
      <c r="J49" s="11"/>
    </row>
    <row r="50" spans="1:10" s="6" customFormat="1" ht="15.75" customHeight="1" x14ac:dyDescent="0.2">
      <c r="A50" s="3"/>
      <c r="B50" s="9" t="s">
        <v>44</v>
      </c>
      <c r="C50" s="9" t="s">
        <v>45</v>
      </c>
      <c r="D50" s="31">
        <f t="shared" si="16"/>
        <v>154211.552</v>
      </c>
      <c r="E50" s="12">
        <v>192764.44</v>
      </c>
      <c r="F50" s="12">
        <f t="shared" si="4"/>
        <v>0.90879999999999994</v>
      </c>
      <c r="G50" s="13">
        <f t="shared" si="5"/>
        <v>5.6799999999999996E-2</v>
      </c>
      <c r="H50" s="7">
        <f t="shared" si="6"/>
        <v>5.6799999999999996E-2</v>
      </c>
      <c r="I50" s="7">
        <f t="shared" si="7"/>
        <v>0.11359999999999999</v>
      </c>
      <c r="J50" s="11">
        <v>1.1359999999999999</v>
      </c>
    </row>
    <row r="51" spans="1:10" s="6" customFormat="1" ht="15.75" customHeight="1" x14ac:dyDescent="0.2">
      <c r="A51" s="3"/>
      <c r="B51" s="9" t="s">
        <v>46</v>
      </c>
      <c r="C51" s="9" t="s">
        <v>47</v>
      </c>
      <c r="D51" s="31">
        <f t="shared" si="16"/>
        <v>332655.06400000001</v>
      </c>
      <c r="E51" s="12">
        <v>415818.83</v>
      </c>
      <c r="F51" s="12">
        <f t="shared" si="4"/>
        <v>1.9608000000000001</v>
      </c>
      <c r="G51" s="13">
        <f t="shared" si="5"/>
        <v>0.12255000000000001</v>
      </c>
      <c r="H51" s="7">
        <f t="shared" si="6"/>
        <v>0.12255000000000001</v>
      </c>
      <c r="I51" s="7">
        <f t="shared" si="7"/>
        <v>0.24510000000000001</v>
      </c>
      <c r="J51" s="11">
        <v>2.4510000000000001</v>
      </c>
    </row>
    <row r="52" spans="1:10" s="6" customFormat="1" ht="15.75" customHeight="1" x14ac:dyDescent="0.2">
      <c r="A52" s="3"/>
      <c r="B52" s="9"/>
      <c r="C52" s="9"/>
      <c r="D52" s="31">
        <f t="shared" si="16"/>
        <v>0</v>
      </c>
      <c r="E52" s="12"/>
      <c r="F52" s="12">
        <f t="shared" si="4"/>
        <v>0</v>
      </c>
      <c r="G52" s="13">
        <f t="shared" si="5"/>
        <v>0</v>
      </c>
      <c r="H52" s="7">
        <f t="shared" si="6"/>
        <v>0</v>
      </c>
      <c r="I52" s="7">
        <f t="shared" si="7"/>
        <v>0</v>
      </c>
      <c r="J52" s="11"/>
    </row>
    <row r="53" spans="1:10" s="6" customFormat="1" ht="15.75" customHeight="1" x14ac:dyDescent="0.2">
      <c r="A53" s="3"/>
      <c r="B53" s="8" t="s">
        <v>68</v>
      </c>
      <c r="C53" s="9"/>
      <c r="D53" s="31">
        <f t="shared" si="16"/>
        <v>0</v>
      </c>
      <c r="E53" s="12"/>
      <c r="F53" s="12">
        <f t="shared" si="4"/>
        <v>0</v>
      </c>
      <c r="G53" s="13">
        <f t="shared" si="5"/>
        <v>0</v>
      </c>
      <c r="H53" s="7">
        <f t="shared" si="6"/>
        <v>0</v>
      </c>
      <c r="I53" s="7">
        <f t="shared" si="7"/>
        <v>0</v>
      </c>
      <c r="J53" s="11"/>
    </row>
    <row r="54" spans="1:10" s="6" customFormat="1" ht="37.5" customHeight="1" x14ac:dyDescent="0.2">
      <c r="A54" s="3"/>
      <c r="B54" s="9" t="s">
        <v>82</v>
      </c>
      <c r="C54" s="9" t="s">
        <v>37</v>
      </c>
      <c r="D54" s="31">
        <f t="shared" si="16"/>
        <v>3426.4160000000002</v>
      </c>
      <c r="E54" s="12">
        <v>4283.0200000000004</v>
      </c>
      <c r="F54" s="12">
        <f t="shared" si="4"/>
        <v>1.9999999999999997E-2</v>
      </c>
      <c r="G54" s="13">
        <f t="shared" si="5"/>
        <v>1.2500000000000002E-3</v>
      </c>
      <c r="H54" s="7">
        <f t="shared" si="6"/>
        <v>1.2500000000000002E-3</v>
      </c>
      <c r="I54" s="7">
        <f t="shared" si="7"/>
        <v>2.5000000000000005E-3</v>
      </c>
      <c r="J54" s="11">
        <v>2.5000000000000001E-2</v>
      </c>
    </row>
    <row r="55" spans="1:10" s="6" customFormat="1" ht="37.5" customHeight="1" x14ac:dyDescent="0.2">
      <c r="A55" s="3"/>
      <c r="B55" s="9" t="s">
        <v>83</v>
      </c>
      <c r="C55" s="9" t="s">
        <v>37</v>
      </c>
      <c r="D55" s="31">
        <f t="shared" si="16"/>
        <v>137107.05600000001</v>
      </c>
      <c r="E55" s="12">
        <v>171383.82</v>
      </c>
      <c r="F55" s="12">
        <f t="shared" ref="F55" si="17">J55-G55-H55-I55</f>
        <v>0.80800000000000005</v>
      </c>
      <c r="G55" s="13">
        <f t="shared" ref="G55" si="18">J55*0.05</f>
        <v>5.0500000000000003E-2</v>
      </c>
      <c r="H55" s="7">
        <f t="shared" ref="H55" si="19">J55*0.05</f>
        <v>5.0500000000000003E-2</v>
      </c>
      <c r="I55" s="7">
        <f t="shared" si="7"/>
        <v>0.10100000000000001</v>
      </c>
      <c r="J55" s="11">
        <v>1.01</v>
      </c>
    </row>
    <row r="56" spans="1:10" s="6" customFormat="1" ht="39.75" customHeight="1" x14ac:dyDescent="0.2">
      <c r="A56" s="3"/>
      <c r="B56" s="9" t="s">
        <v>69</v>
      </c>
      <c r="C56" s="9" t="s">
        <v>84</v>
      </c>
      <c r="D56" s="31">
        <f t="shared" si="16"/>
        <v>2942.768</v>
      </c>
      <c r="E56" s="12">
        <v>3678.46</v>
      </c>
      <c r="F56" s="12">
        <f t="shared" si="4"/>
        <v>1.7599999999999998E-2</v>
      </c>
      <c r="G56" s="13">
        <f t="shared" si="5"/>
        <v>1.1000000000000001E-3</v>
      </c>
      <c r="H56" s="7">
        <f t="shared" si="6"/>
        <v>1.1000000000000001E-3</v>
      </c>
      <c r="I56" s="7">
        <f t="shared" si="7"/>
        <v>2.2000000000000001E-3</v>
      </c>
      <c r="J56" s="11">
        <v>2.1999999999999999E-2</v>
      </c>
    </row>
    <row r="57" spans="1:10" s="6" customFormat="1" ht="15.75" customHeight="1" x14ac:dyDescent="0.2">
      <c r="A57" s="3"/>
      <c r="B57" s="9"/>
      <c r="C57" s="9"/>
      <c r="D57" s="31"/>
      <c r="E57" s="12"/>
      <c r="F57" s="12"/>
      <c r="G57" s="13"/>
      <c r="H57" s="7"/>
      <c r="I57" s="7"/>
      <c r="J57" s="11"/>
    </row>
    <row r="58" spans="1:10" s="6" customFormat="1" ht="20.25" customHeight="1" x14ac:dyDescent="0.2">
      <c r="A58" s="3"/>
      <c r="B58" s="8" t="s">
        <v>48</v>
      </c>
      <c r="C58" s="7"/>
      <c r="D58" s="31"/>
      <c r="E58" s="3"/>
      <c r="F58" s="12"/>
      <c r="G58" s="13"/>
      <c r="H58" s="7"/>
      <c r="I58" s="7"/>
      <c r="J58" s="11"/>
    </row>
    <row r="59" spans="1:10" s="6" customFormat="1" ht="33.75" customHeight="1" x14ac:dyDescent="0.2">
      <c r="A59" s="3"/>
      <c r="B59" s="9" t="s">
        <v>61</v>
      </c>
      <c r="C59" s="9" t="s">
        <v>62</v>
      </c>
      <c r="D59" s="31">
        <f>E59-(E59*0.2)</f>
        <v>70141.936000000002</v>
      </c>
      <c r="E59" s="12">
        <v>87677.42</v>
      </c>
      <c r="F59" s="12">
        <f t="shared" si="4"/>
        <v>0.41360000000000002</v>
      </c>
      <c r="G59" s="19">
        <f t="shared" si="5"/>
        <v>2.5850000000000001E-2</v>
      </c>
      <c r="H59" s="7">
        <f t="shared" si="6"/>
        <v>2.5850000000000001E-2</v>
      </c>
      <c r="I59" s="7">
        <f t="shared" si="7"/>
        <v>5.1700000000000003E-2</v>
      </c>
      <c r="J59" s="11">
        <v>0.51700000000000002</v>
      </c>
    </row>
    <row r="60" spans="1:10" s="6" customFormat="1" ht="33.75" customHeight="1" x14ac:dyDescent="0.2">
      <c r="A60" s="3"/>
      <c r="B60" s="9" t="s">
        <v>81</v>
      </c>
      <c r="C60" s="9" t="s">
        <v>96</v>
      </c>
      <c r="D60" s="31">
        <f>E60-(E60*0.2)</f>
        <v>82915.127999999997</v>
      </c>
      <c r="E60" s="12">
        <v>103643.91</v>
      </c>
      <c r="F60" s="12">
        <f t="shared" si="4"/>
        <v>0.48880000000000007</v>
      </c>
      <c r="G60" s="19">
        <f t="shared" si="5"/>
        <v>3.0550000000000001E-2</v>
      </c>
      <c r="H60" s="7">
        <f t="shared" si="6"/>
        <v>3.0550000000000001E-2</v>
      </c>
      <c r="I60" s="7">
        <f t="shared" si="7"/>
        <v>6.1100000000000002E-2</v>
      </c>
      <c r="J60" s="11">
        <v>0.61099999999999999</v>
      </c>
    </row>
    <row r="61" spans="1:10" s="6" customFormat="1" ht="54" customHeight="1" x14ac:dyDescent="0.2">
      <c r="A61" s="3"/>
      <c r="B61" s="9" t="s">
        <v>85</v>
      </c>
      <c r="C61" s="9" t="s">
        <v>15</v>
      </c>
      <c r="D61" s="31">
        <f>E61-(E61*0.2)</f>
        <v>831.92000000000007</v>
      </c>
      <c r="E61" s="12">
        <v>1039.9000000000001</v>
      </c>
      <c r="F61" s="12">
        <f t="shared" si="4"/>
        <v>4.8000000000000004E-3</v>
      </c>
      <c r="G61" s="13">
        <f t="shared" si="5"/>
        <v>3.0000000000000003E-4</v>
      </c>
      <c r="H61" s="7">
        <f t="shared" si="6"/>
        <v>3.0000000000000003E-4</v>
      </c>
      <c r="I61" s="7">
        <f t="shared" si="7"/>
        <v>6.0000000000000006E-4</v>
      </c>
      <c r="J61" s="11">
        <v>6.0000000000000001E-3</v>
      </c>
    </row>
    <row r="62" spans="1:10" s="6" customFormat="1" ht="23.25" customHeight="1" x14ac:dyDescent="0.2">
      <c r="A62" s="3"/>
      <c r="B62" s="9" t="s">
        <v>86</v>
      </c>
      <c r="C62" s="9" t="s">
        <v>25</v>
      </c>
      <c r="D62" s="31">
        <f>E62-(E62*0.2)</f>
        <v>4321.6880000000001</v>
      </c>
      <c r="E62" s="12">
        <v>5402.11</v>
      </c>
      <c r="F62" s="12">
        <f t="shared" si="4"/>
        <v>2.5599999999999998E-2</v>
      </c>
      <c r="G62" s="13">
        <f t="shared" si="5"/>
        <v>1.6000000000000001E-3</v>
      </c>
      <c r="H62" s="7">
        <f t="shared" si="6"/>
        <v>1.6000000000000001E-3</v>
      </c>
      <c r="I62" s="7">
        <f t="shared" si="7"/>
        <v>3.2000000000000002E-3</v>
      </c>
      <c r="J62" s="11">
        <v>3.2000000000000001E-2</v>
      </c>
    </row>
    <row r="63" spans="1:10" s="6" customFormat="1" ht="21" customHeight="1" x14ac:dyDescent="0.2">
      <c r="A63" s="3"/>
      <c r="B63" s="9" t="s">
        <v>49</v>
      </c>
      <c r="C63" s="9" t="s">
        <v>25</v>
      </c>
      <c r="D63" s="31">
        <f>E63-(E63*0.2)</f>
        <v>3179.424</v>
      </c>
      <c r="E63" s="12">
        <v>3974.28</v>
      </c>
      <c r="F63" s="12">
        <f t="shared" si="4"/>
        <v>1.8400000000000003E-2</v>
      </c>
      <c r="G63" s="13">
        <f t="shared" si="5"/>
        <v>1.15E-3</v>
      </c>
      <c r="H63" s="7">
        <f t="shared" si="6"/>
        <v>1.15E-3</v>
      </c>
      <c r="I63" s="7">
        <f t="shared" si="7"/>
        <v>2.3E-3</v>
      </c>
      <c r="J63" s="11">
        <v>2.3E-2</v>
      </c>
    </row>
    <row r="64" spans="1:10" s="6" customFormat="1" ht="21" customHeight="1" x14ac:dyDescent="0.2">
      <c r="A64" s="3"/>
      <c r="B64" s="9"/>
      <c r="C64" s="7"/>
      <c r="D64" s="31"/>
      <c r="E64" s="3"/>
      <c r="F64" s="12"/>
      <c r="G64" s="13"/>
      <c r="H64" s="7"/>
      <c r="I64" s="7"/>
      <c r="J64" s="11"/>
    </row>
    <row r="65" spans="1:10" s="6" customFormat="1" ht="32.25" customHeight="1" x14ac:dyDescent="0.2">
      <c r="A65" s="3"/>
      <c r="B65" s="18" t="s">
        <v>50</v>
      </c>
      <c r="C65" s="9"/>
      <c r="D65" s="31"/>
      <c r="E65" s="12"/>
      <c r="F65" s="12"/>
      <c r="G65" s="13"/>
      <c r="H65" s="7"/>
      <c r="I65" s="7"/>
      <c r="J65" s="11"/>
    </row>
    <row r="66" spans="1:10" s="6" customFormat="1" ht="30.75" customHeight="1" x14ac:dyDescent="0.2">
      <c r="A66" s="3"/>
      <c r="B66" s="9" t="s">
        <v>51</v>
      </c>
      <c r="C66" s="9" t="s">
        <v>15</v>
      </c>
      <c r="D66" s="31">
        <f>E66-(E66*0.2)</f>
        <v>1349.712</v>
      </c>
      <c r="E66" s="12">
        <v>1687.14</v>
      </c>
      <c r="F66" s="12">
        <f t="shared" si="4"/>
        <v>8.0000000000000002E-3</v>
      </c>
      <c r="G66" s="13">
        <f t="shared" si="5"/>
        <v>5.0000000000000001E-4</v>
      </c>
      <c r="H66" s="7">
        <f t="shared" si="6"/>
        <v>5.0000000000000001E-4</v>
      </c>
      <c r="I66" s="7">
        <f t="shared" si="7"/>
        <v>1E-3</v>
      </c>
      <c r="J66" s="11">
        <v>0.01</v>
      </c>
    </row>
    <row r="67" spans="1:10" s="6" customFormat="1" ht="31.5" customHeight="1" x14ac:dyDescent="0.2">
      <c r="A67" s="3"/>
      <c r="B67" s="9" t="s">
        <v>52</v>
      </c>
      <c r="C67" s="9" t="s">
        <v>25</v>
      </c>
      <c r="D67" s="31">
        <f>E67-(E67*0.2)</f>
        <v>8675.496000000001</v>
      </c>
      <c r="E67" s="12">
        <v>10844.37</v>
      </c>
      <c r="F67" s="12">
        <f t="shared" si="4"/>
        <v>5.1199999999999996E-2</v>
      </c>
      <c r="G67" s="13">
        <f t="shared" si="5"/>
        <v>3.2000000000000002E-3</v>
      </c>
      <c r="H67" s="7">
        <f t="shared" si="6"/>
        <v>3.2000000000000002E-3</v>
      </c>
      <c r="I67" s="7">
        <f t="shared" si="7"/>
        <v>6.4000000000000003E-3</v>
      </c>
      <c r="J67" s="11">
        <v>6.4000000000000001E-2</v>
      </c>
    </row>
    <row r="68" spans="1:10" s="6" customFormat="1" ht="27.75" customHeight="1" x14ac:dyDescent="0.2">
      <c r="A68" s="3"/>
      <c r="B68" s="9" t="s">
        <v>53</v>
      </c>
      <c r="C68" s="9" t="s">
        <v>54</v>
      </c>
      <c r="D68" s="31">
        <f>E68-(E68*0.2)</f>
        <v>99571.623999999996</v>
      </c>
      <c r="E68" s="12">
        <v>124464.53</v>
      </c>
      <c r="F68" s="12">
        <f t="shared" si="4"/>
        <v>0.58720000000000006</v>
      </c>
      <c r="G68" s="13">
        <f t="shared" si="5"/>
        <v>3.6700000000000003E-2</v>
      </c>
      <c r="H68" s="7">
        <f t="shared" si="6"/>
        <v>3.6700000000000003E-2</v>
      </c>
      <c r="I68" s="7">
        <f t="shared" si="7"/>
        <v>7.3400000000000007E-2</v>
      </c>
      <c r="J68" s="11">
        <v>0.73399999999999999</v>
      </c>
    </row>
    <row r="69" spans="1:10" s="6" customFormat="1" ht="23.25" customHeight="1" x14ac:dyDescent="0.2">
      <c r="A69" s="3"/>
      <c r="B69" s="9"/>
      <c r="C69" s="9"/>
      <c r="D69" s="31"/>
      <c r="E69" s="12"/>
      <c r="F69" s="12"/>
      <c r="G69" s="13"/>
      <c r="H69" s="7"/>
      <c r="I69" s="7"/>
      <c r="J69" s="11"/>
    </row>
    <row r="70" spans="1:10" s="6" customFormat="1" ht="21.95" customHeight="1" x14ac:dyDescent="0.2">
      <c r="A70" s="3"/>
      <c r="B70" s="9" t="s">
        <v>55</v>
      </c>
      <c r="C70" s="7"/>
      <c r="D70" s="29">
        <v>318875.12</v>
      </c>
      <c r="E70" s="3"/>
      <c r="F70" s="12"/>
      <c r="G70" s="13"/>
      <c r="H70" s="7"/>
      <c r="I70" s="7"/>
      <c r="J70" s="11"/>
    </row>
    <row r="71" spans="1:10" s="6" customFormat="1" ht="24" customHeight="1" x14ac:dyDescent="0.2">
      <c r="A71" s="3"/>
      <c r="B71" s="9" t="s">
        <v>56</v>
      </c>
      <c r="C71" s="7"/>
      <c r="D71" s="29">
        <v>318875.12</v>
      </c>
      <c r="E71" s="3"/>
      <c r="F71" s="12"/>
      <c r="G71" s="13"/>
      <c r="H71" s="7"/>
      <c r="I71" s="7"/>
      <c r="J71" s="11"/>
    </row>
    <row r="72" spans="1:10" s="6" customFormat="1" ht="21" customHeight="1" x14ac:dyDescent="0.2">
      <c r="A72" s="3"/>
      <c r="B72" s="14" t="s">
        <v>57</v>
      </c>
      <c r="C72" s="7"/>
      <c r="D72" s="33">
        <f>SUM(D6:D71)</f>
        <v>3188751.2160000005</v>
      </c>
      <c r="E72" s="32">
        <f t="shared" ref="E72" si="20">SUM(E6:E71)</f>
        <v>3188751.2199999997</v>
      </c>
      <c r="F72" s="15">
        <f t="shared" ref="F72:I72" si="21">SUM(F6:F71)</f>
        <v>15.040799999999996</v>
      </c>
      <c r="G72" s="17">
        <f t="shared" si="21"/>
        <v>0.94004999999999983</v>
      </c>
      <c r="H72" s="17">
        <f t="shared" si="21"/>
        <v>0.94004999999999983</v>
      </c>
      <c r="I72" s="17">
        <f t="shared" si="21"/>
        <v>1.8800999999999997</v>
      </c>
      <c r="J72" s="15">
        <f>SUM(J6:J71)</f>
        <v>18.801000000000002</v>
      </c>
    </row>
    <row r="76" spans="1:10" x14ac:dyDescent="0.2">
      <c r="G76" s="28"/>
    </row>
  </sheetData>
  <mergeCells count="2">
    <mergeCell ref="A1:E1"/>
    <mergeCell ref="A2:E2"/>
  </mergeCells>
  <pageMargins left="0.59055118110236227" right="0.39370078740157483" top="0.78740157480314965" bottom="0.39370078740157483" header="0.51181102362204722" footer="0.51181102362204722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55" zoomScaleNormal="174" zoomScaleSheetLayoutView="160" workbookViewId="0">
      <selection activeCell="I6" sqref="I6"/>
    </sheetView>
  </sheetViews>
  <sheetFormatPr defaultRowHeight="15" x14ac:dyDescent="0.2"/>
  <cols>
    <col min="1" max="1" width="7.28515625" style="1" customWidth="1"/>
    <col min="2" max="2" width="58.85546875" style="2" customWidth="1"/>
    <col min="3" max="3" width="19" style="2" customWidth="1"/>
    <col min="4" max="4" width="17.28515625" style="1" customWidth="1"/>
    <col min="5" max="5" width="15.5703125" style="2" hidden="1" customWidth="1"/>
    <col min="6" max="6" width="14" style="2" hidden="1" customWidth="1"/>
    <col min="7" max="7" width="13.7109375" style="2" hidden="1" customWidth="1"/>
    <col min="8" max="8" width="14" style="1" hidden="1" customWidth="1"/>
    <col min="9" max="9" width="20.28515625" style="2" customWidth="1"/>
    <col min="10" max="16384" width="9.140625" style="2"/>
  </cols>
  <sheetData>
    <row r="1" spans="1:9" ht="39.75" customHeight="1" x14ac:dyDescent="0.2">
      <c r="A1" s="36" t="s">
        <v>73</v>
      </c>
      <c r="B1" s="36"/>
      <c r="C1" s="36"/>
      <c r="D1" s="36"/>
      <c r="E1" s="36"/>
      <c r="F1" s="36"/>
      <c r="G1" s="36"/>
      <c r="H1" s="36"/>
    </row>
    <row r="2" spans="1:9" ht="27.75" customHeight="1" x14ac:dyDescent="0.2">
      <c r="A2" s="37" t="s">
        <v>74</v>
      </c>
      <c r="B2" s="37"/>
      <c r="C2" s="37"/>
      <c r="D2" s="37"/>
      <c r="E2" s="37"/>
      <c r="F2" s="37"/>
      <c r="G2" s="37"/>
      <c r="H2" s="37"/>
    </row>
    <row r="3" spans="1:9" s="6" customFormat="1" ht="40.5" customHeight="1" x14ac:dyDescent="0.2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7" t="s">
        <v>95</v>
      </c>
    </row>
    <row r="4" spans="1:9" s="6" customFormat="1" ht="40.5" customHeight="1" x14ac:dyDescent="0.2">
      <c r="A4" s="3"/>
      <c r="B4" s="4" t="s">
        <v>8</v>
      </c>
      <c r="C4" s="4"/>
      <c r="D4" s="4"/>
      <c r="E4" s="7"/>
      <c r="F4" s="7"/>
      <c r="G4" s="7"/>
      <c r="H4" s="3"/>
      <c r="I4" s="7"/>
    </row>
    <row r="5" spans="1:9" s="6" customFormat="1" ht="19.5" customHeight="1" x14ac:dyDescent="0.2">
      <c r="A5" s="3"/>
      <c r="B5" s="8" t="s">
        <v>9</v>
      </c>
      <c r="C5" s="23"/>
      <c r="D5" s="25">
        <f>SUM(D6:D21)</f>
        <v>4.4647999999999994</v>
      </c>
      <c r="E5" s="7"/>
      <c r="F5" s="7"/>
      <c r="G5" s="7"/>
      <c r="H5" s="3"/>
      <c r="I5" s="30"/>
    </row>
    <row r="6" spans="1:9" s="6" customFormat="1" ht="27" customHeight="1" x14ac:dyDescent="0.2">
      <c r="A6" s="3">
        <v>1</v>
      </c>
      <c r="B6" s="9" t="s">
        <v>16</v>
      </c>
      <c r="C6" s="9" t="s">
        <v>17</v>
      </c>
      <c r="D6" s="10">
        <f t="shared" ref="D6:D69" si="0">H6-E6-F6-G6</f>
        <v>5.4400000000000004E-2</v>
      </c>
      <c r="E6" s="7">
        <f t="shared" ref="E6:E20" si="1">H6*0.05</f>
        <v>3.4000000000000002E-3</v>
      </c>
      <c r="F6" s="7">
        <f t="shared" ref="F6:F20" si="2">H6*0.05</f>
        <v>3.4000000000000002E-3</v>
      </c>
      <c r="G6" s="7">
        <f t="shared" ref="G6:G20" si="3">H6*0.1</f>
        <v>6.8000000000000005E-3</v>
      </c>
      <c r="H6" s="11">
        <v>6.8000000000000005E-2</v>
      </c>
      <c r="I6" s="7"/>
    </row>
    <row r="7" spans="1:9" s="6" customFormat="1" ht="162" customHeight="1" x14ac:dyDescent="0.2">
      <c r="A7" s="3">
        <f>A6+1</f>
        <v>2</v>
      </c>
      <c r="B7" s="9" t="s">
        <v>18</v>
      </c>
      <c r="C7" s="9" t="s">
        <v>10</v>
      </c>
      <c r="D7" s="10">
        <f t="shared" si="0"/>
        <v>2.5231999999999997</v>
      </c>
      <c r="E7" s="7">
        <f t="shared" si="1"/>
        <v>0.15770000000000001</v>
      </c>
      <c r="F7" s="7">
        <f t="shared" si="2"/>
        <v>0.15770000000000001</v>
      </c>
      <c r="G7" s="7">
        <f t="shared" si="3"/>
        <v>0.31540000000000001</v>
      </c>
      <c r="H7" s="11">
        <v>3.1539999999999999</v>
      </c>
      <c r="I7" s="7"/>
    </row>
    <row r="8" spans="1:9" s="6" customFormat="1" ht="17.25" customHeight="1" x14ac:dyDescent="0.2">
      <c r="A8" s="3">
        <f t="shared" ref="A8:A21" si="4">A7+1</f>
        <v>3</v>
      </c>
      <c r="B8" s="20" t="s">
        <v>75</v>
      </c>
      <c r="C8" s="9" t="s">
        <v>19</v>
      </c>
      <c r="D8" s="10">
        <f t="shared" si="0"/>
        <v>4.1599999999999998E-2</v>
      </c>
      <c r="E8" s="7">
        <f t="shared" si="1"/>
        <v>2.5999999999999999E-3</v>
      </c>
      <c r="F8" s="7">
        <f t="shared" si="2"/>
        <v>2.5999999999999999E-3</v>
      </c>
      <c r="G8" s="7">
        <f t="shared" si="3"/>
        <v>5.1999999999999998E-3</v>
      </c>
      <c r="H8" s="11">
        <v>5.1999999999999998E-2</v>
      </c>
      <c r="I8" s="7"/>
    </row>
    <row r="9" spans="1:9" s="6" customFormat="1" ht="72" customHeight="1" x14ac:dyDescent="0.2">
      <c r="A9" s="3">
        <f t="shared" si="4"/>
        <v>4</v>
      </c>
      <c r="B9" s="9" t="s">
        <v>20</v>
      </c>
      <c r="C9" s="9" t="s">
        <v>19</v>
      </c>
      <c r="D9" s="10">
        <f t="shared" si="0"/>
        <v>3.5199999999999995E-2</v>
      </c>
      <c r="E9" s="7">
        <f t="shared" si="1"/>
        <v>2.2000000000000001E-3</v>
      </c>
      <c r="F9" s="7">
        <f t="shared" si="2"/>
        <v>2.2000000000000001E-3</v>
      </c>
      <c r="G9" s="7">
        <f t="shared" si="3"/>
        <v>4.4000000000000003E-3</v>
      </c>
      <c r="H9" s="11">
        <v>4.3999999999999997E-2</v>
      </c>
      <c r="I9" s="7"/>
    </row>
    <row r="10" spans="1:9" s="6" customFormat="1" ht="30" customHeight="1" x14ac:dyDescent="0.2">
      <c r="A10" s="3">
        <f t="shared" si="4"/>
        <v>5</v>
      </c>
      <c r="B10" s="9" t="s">
        <v>21</v>
      </c>
      <c r="C10" s="9" t="s">
        <v>19</v>
      </c>
      <c r="D10" s="10">
        <f t="shared" si="0"/>
        <v>1.8400000000000003E-2</v>
      </c>
      <c r="E10" s="7">
        <f t="shared" si="1"/>
        <v>1.15E-3</v>
      </c>
      <c r="F10" s="7">
        <f t="shared" si="2"/>
        <v>1.15E-3</v>
      </c>
      <c r="G10" s="7">
        <f t="shared" si="3"/>
        <v>2.3E-3</v>
      </c>
      <c r="H10" s="11">
        <v>2.3E-2</v>
      </c>
      <c r="I10" s="7"/>
    </row>
    <row r="11" spans="1:9" s="6" customFormat="1" ht="26.25" customHeight="1" x14ac:dyDescent="0.2">
      <c r="A11" s="3">
        <f t="shared" si="4"/>
        <v>6</v>
      </c>
      <c r="B11" s="9" t="s">
        <v>22</v>
      </c>
      <c r="C11" s="9" t="s">
        <v>23</v>
      </c>
      <c r="D11" s="12">
        <f t="shared" si="0"/>
        <v>1.6E-2</v>
      </c>
      <c r="E11" s="7">
        <f t="shared" si="1"/>
        <v>1E-3</v>
      </c>
      <c r="F11" s="7">
        <f t="shared" si="2"/>
        <v>1E-3</v>
      </c>
      <c r="G11" s="7">
        <f t="shared" si="3"/>
        <v>2E-3</v>
      </c>
      <c r="H11" s="11">
        <v>0.02</v>
      </c>
      <c r="I11" s="7"/>
    </row>
    <row r="12" spans="1:9" s="6" customFormat="1" ht="29.25" customHeight="1" x14ac:dyDescent="0.2">
      <c r="A12" s="3">
        <f t="shared" si="4"/>
        <v>7</v>
      </c>
      <c r="B12" s="9" t="s">
        <v>24</v>
      </c>
      <c r="C12" s="9" t="s">
        <v>25</v>
      </c>
      <c r="D12" s="12">
        <f t="shared" si="0"/>
        <v>0.21280000000000002</v>
      </c>
      <c r="E12" s="7">
        <f t="shared" si="1"/>
        <v>1.3300000000000001E-2</v>
      </c>
      <c r="F12" s="7">
        <f t="shared" si="2"/>
        <v>1.3300000000000001E-2</v>
      </c>
      <c r="G12" s="7">
        <f t="shared" si="3"/>
        <v>2.6600000000000002E-2</v>
      </c>
      <c r="H12" s="11">
        <v>0.26600000000000001</v>
      </c>
      <c r="I12" s="7"/>
    </row>
    <row r="13" spans="1:9" s="6" customFormat="1" ht="19.5" customHeight="1" x14ac:dyDescent="0.2">
      <c r="A13" s="3">
        <f t="shared" si="4"/>
        <v>8</v>
      </c>
      <c r="B13" s="21" t="s">
        <v>58</v>
      </c>
      <c r="C13" s="6" t="s">
        <v>10</v>
      </c>
      <c r="D13" s="12">
        <f t="shared" si="0"/>
        <v>0.71839999999999993</v>
      </c>
      <c r="E13" s="7">
        <f t="shared" si="1"/>
        <v>4.4900000000000002E-2</v>
      </c>
      <c r="F13" s="7">
        <f t="shared" si="2"/>
        <v>4.4900000000000002E-2</v>
      </c>
      <c r="G13" s="13">
        <f t="shared" si="3"/>
        <v>8.9800000000000005E-2</v>
      </c>
      <c r="H13" s="11">
        <v>0.89800000000000002</v>
      </c>
      <c r="I13" s="7"/>
    </row>
    <row r="14" spans="1:9" s="6" customFormat="1" ht="19.5" customHeight="1" x14ac:dyDescent="0.2">
      <c r="A14" s="3">
        <f t="shared" si="4"/>
        <v>9</v>
      </c>
      <c r="B14" s="21" t="s">
        <v>76</v>
      </c>
      <c r="C14" s="9" t="s">
        <v>10</v>
      </c>
      <c r="D14" s="12">
        <f t="shared" si="0"/>
        <v>0.33679999999999999</v>
      </c>
      <c r="E14" s="7">
        <f t="shared" si="1"/>
        <v>2.1049999999999999E-2</v>
      </c>
      <c r="F14" s="7">
        <f t="shared" si="2"/>
        <v>2.1049999999999999E-2</v>
      </c>
      <c r="G14" s="13">
        <f t="shared" si="3"/>
        <v>4.2099999999999999E-2</v>
      </c>
      <c r="H14" s="11">
        <v>0.42099999999999999</v>
      </c>
      <c r="I14" s="7"/>
    </row>
    <row r="15" spans="1:9" s="6" customFormat="1" ht="18" customHeight="1" x14ac:dyDescent="0.2">
      <c r="A15" s="3">
        <f t="shared" si="4"/>
        <v>10</v>
      </c>
      <c r="B15" s="9" t="s">
        <v>77</v>
      </c>
      <c r="C15" s="9" t="s">
        <v>10</v>
      </c>
      <c r="D15" s="12">
        <f t="shared" si="0"/>
        <v>3.44E-2</v>
      </c>
      <c r="E15" s="7">
        <f t="shared" si="1"/>
        <v>2.15E-3</v>
      </c>
      <c r="F15" s="7">
        <f t="shared" si="2"/>
        <v>2.15E-3</v>
      </c>
      <c r="G15" s="7">
        <f t="shared" si="3"/>
        <v>4.3E-3</v>
      </c>
      <c r="H15" s="11">
        <v>4.2999999999999997E-2</v>
      </c>
      <c r="I15" s="7"/>
    </row>
    <row r="16" spans="1:9" s="6" customFormat="1" ht="19.5" customHeight="1" x14ac:dyDescent="0.2">
      <c r="A16" s="3">
        <f t="shared" si="4"/>
        <v>11</v>
      </c>
      <c r="B16" s="21" t="s">
        <v>11</v>
      </c>
      <c r="C16" s="9" t="s">
        <v>10</v>
      </c>
      <c r="D16" s="12">
        <f t="shared" si="0"/>
        <v>0.17519999999999999</v>
      </c>
      <c r="E16" s="7">
        <f t="shared" si="1"/>
        <v>1.0950000000000001E-2</v>
      </c>
      <c r="F16" s="7">
        <f t="shared" si="2"/>
        <v>1.0950000000000001E-2</v>
      </c>
      <c r="G16" s="7">
        <f t="shared" si="3"/>
        <v>2.1900000000000003E-2</v>
      </c>
      <c r="H16" s="11">
        <v>0.219</v>
      </c>
      <c r="I16" s="7"/>
    </row>
    <row r="17" spans="1:9" s="6" customFormat="1" ht="24" customHeight="1" x14ac:dyDescent="0.2">
      <c r="A17" s="3">
        <f t="shared" si="4"/>
        <v>12</v>
      </c>
      <c r="B17" s="21" t="s">
        <v>12</v>
      </c>
      <c r="C17" s="9" t="s">
        <v>23</v>
      </c>
      <c r="D17" s="12">
        <f t="shared" si="0"/>
        <v>1.2799999999999999E-2</v>
      </c>
      <c r="E17" s="7">
        <f t="shared" si="1"/>
        <v>8.0000000000000004E-4</v>
      </c>
      <c r="F17" s="7">
        <f t="shared" si="2"/>
        <v>8.0000000000000004E-4</v>
      </c>
      <c r="G17" s="7">
        <f t="shared" si="3"/>
        <v>1.6000000000000001E-3</v>
      </c>
      <c r="H17" s="11">
        <v>1.6E-2</v>
      </c>
      <c r="I17" s="7"/>
    </row>
    <row r="18" spans="1:9" s="6" customFormat="1" ht="18" customHeight="1" x14ac:dyDescent="0.2">
      <c r="A18" s="3">
        <f t="shared" si="4"/>
        <v>13</v>
      </c>
      <c r="B18" s="21" t="s">
        <v>78</v>
      </c>
      <c r="C18" s="9" t="s">
        <v>10</v>
      </c>
      <c r="D18" s="12">
        <f t="shared" si="0"/>
        <v>7.2800000000000004E-2</v>
      </c>
      <c r="E18" s="7">
        <f t="shared" si="1"/>
        <v>4.5500000000000002E-3</v>
      </c>
      <c r="F18" s="7">
        <f t="shared" si="2"/>
        <v>4.5500000000000002E-3</v>
      </c>
      <c r="G18" s="7">
        <f t="shared" si="3"/>
        <v>9.1000000000000004E-3</v>
      </c>
      <c r="H18" s="11">
        <v>9.0999999999999998E-2</v>
      </c>
      <c r="I18" s="7"/>
    </row>
    <row r="19" spans="1:9" s="6" customFormat="1" ht="19.5" customHeight="1" x14ac:dyDescent="0.2">
      <c r="A19" s="3">
        <f t="shared" si="4"/>
        <v>14</v>
      </c>
      <c r="B19" s="21" t="s">
        <v>79</v>
      </c>
      <c r="C19" s="9" t="s">
        <v>80</v>
      </c>
      <c r="D19" s="12">
        <f t="shared" si="0"/>
        <v>5.5999999999999999E-3</v>
      </c>
      <c r="E19" s="13">
        <f t="shared" si="1"/>
        <v>3.5000000000000005E-4</v>
      </c>
      <c r="F19" s="7">
        <f t="shared" si="2"/>
        <v>3.5000000000000005E-4</v>
      </c>
      <c r="G19" s="7">
        <f t="shared" si="3"/>
        <v>7.000000000000001E-4</v>
      </c>
      <c r="H19" s="11">
        <v>7.0000000000000001E-3</v>
      </c>
      <c r="I19" s="7"/>
    </row>
    <row r="20" spans="1:9" s="6" customFormat="1" ht="19.5" customHeight="1" x14ac:dyDescent="0.2">
      <c r="A20" s="3">
        <f t="shared" si="4"/>
        <v>15</v>
      </c>
      <c r="B20" s="20" t="s">
        <v>90</v>
      </c>
      <c r="C20" s="9" t="s">
        <v>84</v>
      </c>
      <c r="D20" s="12">
        <f t="shared" si="0"/>
        <v>2.7200000000000002E-2</v>
      </c>
      <c r="E20" s="13">
        <f t="shared" si="1"/>
        <v>1.7000000000000001E-3</v>
      </c>
      <c r="F20" s="7">
        <f t="shared" si="2"/>
        <v>1.7000000000000001E-3</v>
      </c>
      <c r="G20" s="7">
        <f t="shared" si="3"/>
        <v>3.4000000000000002E-3</v>
      </c>
      <c r="H20" s="11">
        <v>3.4000000000000002E-2</v>
      </c>
      <c r="I20" s="7"/>
    </row>
    <row r="21" spans="1:9" s="6" customFormat="1" ht="30" customHeight="1" x14ac:dyDescent="0.2">
      <c r="A21" s="3">
        <f t="shared" si="4"/>
        <v>16</v>
      </c>
      <c r="B21" s="9" t="s">
        <v>71</v>
      </c>
      <c r="C21" s="9" t="s">
        <v>15</v>
      </c>
      <c r="D21" s="10">
        <f t="shared" si="0"/>
        <v>0.18</v>
      </c>
      <c r="E21" s="13">
        <f t="shared" ref="E21:E69" si="5">H21*0.05</f>
        <v>1.1250000000000001E-2</v>
      </c>
      <c r="F21" s="7">
        <f t="shared" ref="F21:F69" si="6">H21*0.05</f>
        <v>1.1250000000000001E-2</v>
      </c>
      <c r="G21" s="7">
        <f t="shared" ref="G21:G69" si="7">H21*0.1</f>
        <v>2.2500000000000003E-2</v>
      </c>
      <c r="H21" s="11">
        <v>0.22500000000000001</v>
      </c>
      <c r="I21" s="7"/>
    </row>
    <row r="22" spans="1:9" s="6" customFormat="1" ht="30" customHeight="1" x14ac:dyDescent="0.2">
      <c r="A22" s="3"/>
      <c r="B22" s="8" t="s">
        <v>91</v>
      </c>
      <c r="C22" s="24"/>
      <c r="D22" s="25">
        <f>D23</f>
        <v>3.7999999999999999E-2</v>
      </c>
      <c r="E22" s="13"/>
      <c r="F22" s="7"/>
      <c r="G22" s="7"/>
      <c r="H22" s="11"/>
      <c r="I22" s="7"/>
    </row>
    <row r="23" spans="1:9" s="6" customFormat="1" ht="30" customHeight="1" x14ac:dyDescent="0.2">
      <c r="A23" s="3">
        <v>17</v>
      </c>
      <c r="B23" s="9" t="s">
        <v>13</v>
      </c>
      <c r="C23" s="7" t="s">
        <v>14</v>
      </c>
      <c r="D23" s="11">
        <v>3.7999999999999999E-2</v>
      </c>
      <c r="E23" s="13"/>
      <c r="F23" s="7"/>
      <c r="G23" s="7"/>
      <c r="H23" s="11"/>
      <c r="I23" s="7"/>
    </row>
    <row r="24" spans="1:9" s="6" customFormat="1" ht="19.5" customHeight="1" x14ac:dyDescent="0.2">
      <c r="A24" s="3"/>
      <c r="B24" s="9"/>
      <c r="C24" s="9"/>
      <c r="D24" s="12"/>
      <c r="E24" s="13"/>
      <c r="F24" s="7"/>
      <c r="G24" s="7"/>
      <c r="H24" s="11"/>
      <c r="I24" s="7"/>
    </row>
    <row r="25" spans="1:9" s="6" customFormat="1" ht="19.5" customHeight="1" x14ac:dyDescent="0.2">
      <c r="A25" s="3"/>
      <c r="B25" s="8" t="s">
        <v>63</v>
      </c>
      <c r="C25" s="24"/>
      <c r="D25" s="18">
        <f>SUM(D26:D29)</f>
        <v>3.0072000000000001</v>
      </c>
      <c r="E25" s="13"/>
      <c r="F25" s="7"/>
      <c r="G25" s="7"/>
      <c r="H25" s="11"/>
      <c r="I25" s="7"/>
    </row>
    <row r="26" spans="1:9" s="6" customFormat="1" ht="54" customHeight="1" x14ac:dyDescent="0.2">
      <c r="A26" s="3">
        <v>18</v>
      </c>
      <c r="B26" s="9" t="s">
        <v>59</v>
      </c>
      <c r="C26" s="9" t="s">
        <v>45</v>
      </c>
      <c r="D26" s="12">
        <f t="shared" si="0"/>
        <v>2.6616</v>
      </c>
      <c r="E26" s="13">
        <f t="shared" si="5"/>
        <v>0.16635</v>
      </c>
      <c r="F26" s="7">
        <f t="shared" si="6"/>
        <v>0.16635</v>
      </c>
      <c r="G26" s="7">
        <f t="shared" si="7"/>
        <v>0.3327</v>
      </c>
      <c r="H26" s="11">
        <v>3.327</v>
      </c>
      <c r="I26" s="7"/>
    </row>
    <row r="27" spans="1:9" s="6" customFormat="1" ht="17.25" customHeight="1" x14ac:dyDescent="0.2">
      <c r="A27" s="3">
        <v>19</v>
      </c>
      <c r="B27" s="9" t="s">
        <v>60</v>
      </c>
      <c r="C27" s="9" t="s">
        <v>25</v>
      </c>
      <c r="D27" s="12">
        <f t="shared" si="0"/>
        <v>0.26080000000000003</v>
      </c>
      <c r="E27" s="13">
        <f t="shared" si="5"/>
        <v>1.6300000000000002E-2</v>
      </c>
      <c r="F27" s="7">
        <f t="shared" si="6"/>
        <v>1.6300000000000002E-2</v>
      </c>
      <c r="G27" s="7">
        <f t="shared" si="7"/>
        <v>3.2600000000000004E-2</v>
      </c>
      <c r="H27" s="11">
        <v>0.32600000000000001</v>
      </c>
      <c r="I27" s="7"/>
    </row>
    <row r="28" spans="1:9" s="6" customFormat="1" ht="16.5" customHeight="1" x14ac:dyDescent="0.2">
      <c r="A28" s="3">
        <v>20</v>
      </c>
      <c r="B28" s="9" t="s">
        <v>64</v>
      </c>
      <c r="C28" s="9" t="s">
        <v>65</v>
      </c>
      <c r="D28" s="12">
        <f t="shared" si="0"/>
        <v>5.8399999999999994E-2</v>
      </c>
      <c r="E28" s="13">
        <f t="shared" si="5"/>
        <v>3.65E-3</v>
      </c>
      <c r="F28" s="7">
        <f t="shared" si="6"/>
        <v>3.65E-3</v>
      </c>
      <c r="G28" s="7">
        <f t="shared" si="7"/>
        <v>7.3000000000000001E-3</v>
      </c>
      <c r="H28" s="11">
        <v>7.2999999999999995E-2</v>
      </c>
      <c r="I28" s="7"/>
    </row>
    <row r="29" spans="1:9" s="6" customFormat="1" ht="17.25" customHeight="1" x14ac:dyDescent="0.2">
      <c r="A29" s="3">
        <v>21</v>
      </c>
      <c r="B29" s="9" t="s">
        <v>66</v>
      </c>
      <c r="C29" s="9" t="s">
        <v>67</v>
      </c>
      <c r="D29" s="12">
        <f t="shared" si="0"/>
        <v>2.6400000000000003E-2</v>
      </c>
      <c r="E29" s="13">
        <f t="shared" si="5"/>
        <v>1.6500000000000002E-3</v>
      </c>
      <c r="F29" s="7">
        <f t="shared" si="6"/>
        <v>1.6500000000000002E-3</v>
      </c>
      <c r="G29" s="7">
        <f t="shared" si="7"/>
        <v>3.3000000000000004E-3</v>
      </c>
      <c r="H29" s="11">
        <v>3.3000000000000002E-2</v>
      </c>
      <c r="I29" s="7"/>
    </row>
    <row r="30" spans="1:9" s="6" customFormat="1" ht="16.5" customHeight="1" x14ac:dyDescent="0.2">
      <c r="A30" s="3"/>
      <c r="B30" s="9"/>
      <c r="C30" s="9"/>
      <c r="D30" s="12"/>
      <c r="E30" s="13">
        <f t="shared" si="5"/>
        <v>0</v>
      </c>
      <c r="F30" s="7">
        <f t="shared" si="6"/>
        <v>0</v>
      </c>
      <c r="G30" s="7">
        <f t="shared" si="7"/>
        <v>0</v>
      </c>
      <c r="H30" s="11"/>
      <c r="I30" s="7"/>
    </row>
    <row r="31" spans="1:9" s="6" customFormat="1" ht="24" customHeight="1" x14ac:dyDescent="0.2">
      <c r="A31" s="3"/>
      <c r="B31" s="8" t="s">
        <v>26</v>
      </c>
      <c r="C31" s="24"/>
      <c r="D31" s="18">
        <f>SUM(D33:D46)</f>
        <v>2.1727999999999996</v>
      </c>
      <c r="E31" s="13">
        <f t="shared" si="5"/>
        <v>0</v>
      </c>
      <c r="F31" s="7">
        <f t="shared" si="6"/>
        <v>0</v>
      </c>
      <c r="G31" s="7">
        <f t="shared" si="7"/>
        <v>0</v>
      </c>
      <c r="H31" s="11"/>
      <c r="I31" s="7"/>
    </row>
    <row r="32" spans="1:9" s="6" customFormat="1" ht="28.5" customHeight="1" x14ac:dyDescent="0.2">
      <c r="A32" s="3"/>
      <c r="B32" s="16" t="s">
        <v>27</v>
      </c>
      <c r="C32" s="7"/>
      <c r="D32" s="12"/>
      <c r="E32" s="13">
        <f t="shared" si="5"/>
        <v>0</v>
      </c>
      <c r="F32" s="7">
        <f t="shared" si="6"/>
        <v>0</v>
      </c>
      <c r="G32" s="7">
        <f t="shared" si="7"/>
        <v>0</v>
      </c>
      <c r="H32" s="11"/>
      <c r="I32" s="7"/>
    </row>
    <row r="33" spans="1:9" s="6" customFormat="1" ht="17.25" customHeight="1" x14ac:dyDescent="0.2">
      <c r="A33" s="3">
        <v>22</v>
      </c>
      <c r="B33" s="9" t="s">
        <v>28</v>
      </c>
      <c r="C33" s="9" t="s">
        <v>29</v>
      </c>
      <c r="D33" s="12">
        <f t="shared" si="0"/>
        <v>4.1599999999999998E-2</v>
      </c>
      <c r="E33" s="13">
        <f t="shared" si="5"/>
        <v>2.5999999999999999E-3</v>
      </c>
      <c r="F33" s="7">
        <f t="shared" si="6"/>
        <v>2.5999999999999999E-3</v>
      </c>
      <c r="G33" s="7">
        <f t="shared" si="7"/>
        <v>5.1999999999999998E-3</v>
      </c>
      <c r="H33" s="11">
        <v>5.1999999999999998E-2</v>
      </c>
      <c r="I33" s="7"/>
    </row>
    <row r="34" spans="1:9" s="6" customFormat="1" ht="18" customHeight="1" x14ac:dyDescent="0.2">
      <c r="A34" s="3">
        <v>23</v>
      </c>
      <c r="B34" s="9" t="s">
        <v>30</v>
      </c>
      <c r="C34" s="9" t="s">
        <v>31</v>
      </c>
      <c r="D34" s="12">
        <f t="shared" si="0"/>
        <v>0.40480000000000005</v>
      </c>
      <c r="E34" s="13">
        <f t="shared" si="5"/>
        <v>2.5300000000000003E-2</v>
      </c>
      <c r="F34" s="7">
        <f t="shared" si="6"/>
        <v>2.5300000000000003E-2</v>
      </c>
      <c r="G34" s="7">
        <f t="shared" si="7"/>
        <v>5.0600000000000006E-2</v>
      </c>
      <c r="H34" s="11">
        <v>0.50600000000000001</v>
      </c>
      <c r="I34" s="7"/>
    </row>
    <row r="35" spans="1:9" s="6" customFormat="1" ht="16.5" customHeight="1" x14ac:dyDescent="0.2">
      <c r="A35" s="3">
        <v>24</v>
      </c>
      <c r="B35" s="9" t="s">
        <v>32</v>
      </c>
      <c r="C35" s="9" t="s">
        <v>31</v>
      </c>
      <c r="D35" s="12">
        <f t="shared" si="0"/>
        <v>4.0000000000000001E-3</v>
      </c>
      <c r="E35" s="13">
        <f t="shared" si="5"/>
        <v>2.5000000000000001E-4</v>
      </c>
      <c r="F35" s="7">
        <f t="shared" si="6"/>
        <v>2.5000000000000001E-4</v>
      </c>
      <c r="G35" s="7">
        <f t="shared" si="7"/>
        <v>5.0000000000000001E-4</v>
      </c>
      <c r="H35" s="11">
        <v>5.0000000000000001E-3</v>
      </c>
      <c r="I35" s="7"/>
    </row>
    <row r="36" spans="1:9" s="6" customFormat="1" ht="15" customHeight="1" x14ac:dyDescent="0.2">
      <c r="A36" s="3">
        <v>25</v>
      </c>
      <c r="B36" s="9" t="s">
        <v>33</v>
      </c>
      <c r="C36" s="9" t="s">
        <v>34</v>
      </c>
      <c r="D36" s="12">
        <f t="shared" si="0"/>
        <v>0.11279999999999998</v>
      </c>
      <c r="E36" s="13">
        <f t="shared" si="5"/>
        <v>7.0499999999999998E-3</v>
      </c>
      <c r="F36" s="7">
        <f t="shared" si="6"/>
        <v>7.0499999999999998E-3</v>
      </c>
      <c r="G36" s="7">
        <f t="shared" si="7"/>
        <v>1.41E-2</v>
      </c>
      <c r="H36" s="11">
        <v>0.14099999999999999</v>
      </c>
      <c r="I36" s="7"/>
    </row>
    <row r="37" spans="1:9" s="6" customFormat="1" ht="14.25" customHeight="1" x14ac:dyDescent="0.2">
      <c r="A37" s="3">
        <v>26</v>
      </c>
      <c r="B37" s="9" t="s">
        <v>35</v>
      </c>
      <c r="C37" s="9" t="s">
        <v>36</v>
      </c>
      <c r="D37" s="12">
        <f t="shared" si="0"/>
        <v>0.37120000000000003</v>
      </c>
      <c r="E37" s="13">
        <f t="shared" si="5"/>
        <v>2.3200000000000002E-2</v>
      </c>
      <c r="F37" s="7">
        <f t="shared" si="6"/>
        <v>2.3200000000000002E-2</v>
      </c>
      <c r="G37" s="7">
        <f t="shared" si="7"/>
        <v>4.6400000000000004E-2</v>
      </c>
      <c r="H37" s="11">
        <v>0.46400000000000002</v>
      </c>
      <c r="I37" s="7"/>
    </row>
    <row r="38" spans="1:9" s="6" customFormat="1" ht="16.5" customHeight="1" x14ac:dyDescent="0.2">
      <c r="A38" s="3">
        <v>27</v>
      </c>
      <c r="B38" s="9" t="s">
        <v>72</v>
      </c>
      <c r="C38" s="9" t="s">
        <v>37</v>
      </c>
      <c r="D38" s="12">
        <f t="shared" si="0"/>
        <v>4.7999999999999994E-2</v>
      </c>
      <c r="E38" s="13">
        <f t="shared" si="5"/>
        <v>3.0000000000000001E-3</v>
      </c>
      <c r="F38" s="7">
        <f t="shared" si="6"/>
        <v>3.0000000000000001E-3</v>
      </c>
      <c r="G38" s="7">
        <f t="shared" si="7"/>
        <v>6.0000000000000001E-3</v>
      </c>
      <c r="H38" s="11">
        <v>0.06</v>
      </c>
      <c r="I38" s="7"/>
    </row>
    <row r="39" spans="1:9" s="6" customFormat="1" ht="16.5" customHeight="1" x14ac:dyDescent="0.2">
      <c r="A39" s="3"/>
      <c r="B39" s="9"/>
      <c r="C39" s="9"/>
      <c r="D39" s="12"/>
      <c r="E39" s="13"/>
      <c r="F39" s="7"/>
      <c r="G39" s="7"/>
      <c r="H39" s="11"/>
      <c r="I39" s="7"/>
    </row>
    <row r="40" spans="1:9" s="6" customFormat="1" ht="26.25" customHeight="1" x14ac:dyDescent="0.2">
      <c r="A40" s="3"/>
      <c r="B40" s="16" t="s">
        <v>38</v>
      </c>
      <c r="C40" s="7"/>
      <c r="D40" s="12"/>
      <c r="E40" s="13"/>
      <c r="F40" s="7"/>
      <c r="G40" s="7"/>
      <c r="H40" s="11"/>
      <c r="I40" s="7"/>
    </row>
    <row r="41" spans="1:9" s="6" customFormat="1" ht="15" customHeight="1" x14ac:dyDescent="0.2">
      <c r="A41" s="3">
        <v>28</v>
      </c>
      <c r="B41" s="9" t="s">
        <v>39</v>
      </c>
      <c r="C41" s="9" t="s">
        <v>40</v>
      </c>
      <c r="D41" s="12">
        <f t="shared" si="0"/>
        <v>0.1416</v>
      </c>
      <c r="E41" s="13">
        <f t="shared" si="5"/>
        <v>8.8500000000000002E-3</v>
      </c>
      <c r="F41" s="7">
        <f t="shared" si="6"/>
        <v>8.8500000000000002E-3</v>
      </c>
      <c r="G41" s="7">
        <f t="shared" si="7"/>
        <v>1.77E-2</v>
      </c>
      <c r="H41" s="11">
        <v>0.17699999999999999</v>
      </c>
      <c r="I41" s="7"/>
    </row>
    <row r="42" spans="1:9" s="6" customFormat="1" ht="29.25" customHeight="1" x14ac:dyDescent="0.2">
      <c r="A42" s="3">
        <v>29</v>
      </c>
      <c r="B42" s="9" t="s">
        <v>70</v>
      </c>
      <c r="C42" s="9" t="s">
        <v>62</v>
      </c>
      <c r="D42" s="12">
        <f t="shared" si="0"/>
        <v>0.7679999999999999</v>
      </c>
      <c r="E42" s="13">
        <f t="shared" si="5"/>
        <v>4.8000000000000001E-2</v>
      </c>
      <c r="F42" s="7">
        <f t="shared" si="6"/>
        <v>4.8000000000000001E-2</v>
      </c>
      <c r="G42" s="7">
        <f t="shared" si="7"/>
        <v>9.6000000000000002E-2</v>
      </c>
      <c r="H42" s="11">
        <v>0.96</v>
      </c>
      <c r="I42" s="7"/>
    </row>
    <row r="43" spans="1:9" s="6" customFormat="1" ht="15" customHeight="1" x14ac:dyDescent="0.2">
      <c r="A43" s="3">
        <v>30</v>
      </c>
      <c r="B43" s="9" t="s">
        <v>87</v>
      </c>
      <c r="C43" s="9" t="s">
        <v>14</v>
      </c>
      <c r="D43" s="12">
        <f t="shared" si="0"/>
        <v>0.16319999999999998</v>
      </c>
      <c r="E43" s="13">
        <f t="shared" si="5"/>
        <v>1.0200000000000001E-2</v>
      </c>
      <c r="F43" s="7">
        <f t="shared" si="6"/>
        <v>1.0200000000000001E-2</v>
      </c>
      <c r="G43" s="7">
        <f t="shared" si="7"/>
        <v>2.0400000000000001E-2</v>
      </c>
      <c r="H43" s="11">
        <v>0.20399999999999999</v>
      </c>
      <c r="I43" s="7"/>
    </row>
    <row r="44" spans="1:9" s="6" customFormat="1" ht="15" customHeight="1" x14ac:dyDescent="0.2">
      <c r="A44" s="3">
        <v>31</v>
      </c>
      <c r="B44" s="9" t="s">
        <v>88</v>
      </c>
      <c r="C44" s="9" t="s">
        <v>14</v>
      </c>
      <c r="D44" s="12">
        <f t="shared" si="0"/>
        <v>8.48E-2</v>
      </c>
      <c r="E44" s="13">
        <f t="shared" si="5"/>
        <v>5.3E-3</v>
      </c>
      <c r="F44" s="7">
        <f t="shared" si="6"/>
        <v>5.3E-3</v>
      </c>
      <c r="G44" s="7">
        <f t="shared" si="7"/>
        <v>1.06E-2</v>
      </c>
      <c r="H44" s="11">
        <v>0.106</v>
      </c>
      <c r="I44" s="7"/>
    </row>
    <row r="45" spans="1:9" s="6" customFormat="1" ht="15" customHeight="1" x14ac:dyDescent="0.2">
      <c r="A45" s="3">
        <v>32</v>
      </c>
      <c r="B45" s="9" t="s">
        <v>89</v>
      </c>
      <c r="C45" s="9" t="s">
        <v>15</v>
      </c>
      <c r="D45" s="12">
        <f t="shared" si="0"/>
        <v>3.1999999999999997E-3</v>
      </c>
      <c r="E45" s="13">
        <f t="shared" si="5"/>
        <v>2.0000000000000001E-4</v>
      </c>
      <c r="F45" s="7">
        <f t="shared" si="6"/>
        <v>2.0000000000000001E-4</v>
      </c>
      <c r="G45" s="7">
        <f t="shared" si="7"/>
        <v>4.0000000000000002E-4</v>
      </c>
      <c r="H45" s="11">
        <v>4.0000000000000001E-3</v>
      </c>
      <c r="I45" s="7"/>
    </row>
    <row r="46" spans="1:9" s="6" customFormat="1" ht="15" customHeight="1" x14ac:dyDescent="0.2">
      <c r="A46" s="3">
        <v>33</v>
      </c>
      <c r="B46" s="9" t="s">
        <v>72</v>
      </c>
      <c r="C46" s="9" t="s">
        <v>37</v>
      </c>
      <c r="D46" s="12">
        <f t="shared" si="0"/>
        <v>2.9600000000000001E-2</v>
      </c>
      <c r="E46" s="13">
        <f t="shared" si="5"/>
        <v>1.8500000000000001E-3</v>
      </c>
      <c r="F46" s="7">
        <f t="shared" si="6"/>
        <v>1.8500000000000001E-3</v>
      </c>
      <c r="G46" s="7">
        <f t="shared" si="7"/>
        <v>3.7000000000000002E-3</v>
      </c>
      <c r="H46" s="11">
        <v>3.6999999999999998E-2</v>
      </c>
      <c r="I46" s="7"/>
    </row>
    <row r="47" spans="1:9" s="6" customFormat="1" ht="15" customHeight="1" x14ac:dyDescent="0.2">
      <c r="A47" s="3"/>
      <c r="B47" s="9"/>
      <c r="C47" s="9"/>
      <c r="D47" s="12"/>
      <c r="E47" s="13"/>
      <c r="F47" s="7"/>
      <c r="G47" s="7"/>
      <c r="H47" s="11"/>
      <c r="I47" s="7"/>
    </row>
    <row r="48" spans="1:9" s="6" customFormat="1" ht="15" customHeight="1" x14ac:dyDescent="0.2">
      <c r="A48" s="3"/>
      <c r="B48" s="8" t="s">
        <v>92</v>
      </c>
      <c r="C48" s="27"/>
      <c r="D48" s="18">
        <f>SUM(D49:D55)</f>
        <v>3.5024000000000002</v>
      </c>
      <c r="E48" s="13"/>
      <c r="F48" s="7"/>
      <c r="G48" s="7"/>
      <c r="H48" s="11"/>
      <c r="I48" s="7"/>
    </row>
    <row r="49" spans="1:9" s="6" customFormat="1" ht="15" customHeight="1" x14ac:dyDescent="0.2">
      <c r="A49" s="3"/>
      <c r="B49" s="9"/>
      <c r="C49" s="9"/>
      <c r="D49" s="12"/>
      <c r="E49" s="13"/>
      <c r="F49" s="7"/>
      <c r="G49" s="7"/>
      <c r="H49" s="11"/>
      <c r="I49" s="7"/>
    </row>
    <row r="50" spans="1:9" s="6" customFormat="1" ht="15" customHeight="1" x14ac:dyDescent="0.2">
      <c r="A50" s="3">
        <v>34</v>
      </c>
      <c r="B50" s="9" t="s">
        <v>41</v>
      </c>
      <c r="C50" s="9" t="s">
        <v>42</v>
      </c>
      <c r="D50" s="12">
        <f t="shared" si="0"/>
        <v>8.7999999999999988E-3</v>
      </c>
      <c r="E50" s="13">
        <f t="shared" si="5"/>
        <v>5.5000000000000003E-4</v>
      </c>
      <c r="F50" s="7">
        <f t="shared" si="6"/>
        <v>5.5000000000000003E-4</v>
      </c>
      <c r="G50" s="7">
        <f t="shared" si="7"/>
        <v>1.1000000000000001E-3</v>
      </c>
      <c r="H50" s="11">
        <v>1.0999999999999999E-2</v>
      </c>
      <c r="I50" s="7"/>
    </row>
    <row r="51" spans="1:9" s="6" customFormat="1" ht="15" customHeight="1" x14ac:dyDescent="0.2">
      <c r="A51" s="3">
        <v>35</v>
      </c>
      <c r="B51" s="9" t="s">
        <v>43</v>
      </c>
      <c r="C51" s="9" t="s">
        <v>15</v>
      </c>
      <c r="D51" s="12">
        <f t="shared" si="0"/>
        <v>3.6800000000000006E-2</v>
      </c>
      <c r="E51" s="13">
        <f t="shared" si="5"/>
        <v>2.3E-3</v>
      </c>
      <c r="F51" s="7">
        <f t="shared" si="6"/>
        <v>2.3E-3</v>
      </c>
      <c r="G51" s="7">
        <f t="shared" si="7"/>
        <v>4.5999999999999999E-3</v>
      </c>
      <c r="H51" s="11">
        <v>4.5999999999999999E-2</v>
      </c>
      <c r="I51" s="7"/>
    </row>
    <row r="52" spans="1:9" s="6" customFormat="1" ht="15" customHeight="1" x14ac:dyDescent="0.2">
      <c r="A52" s="3"/>
      <c r="B52" s="9"/>
      <c r="C52" s="9"/>
      <c r="D52" s="12"/>
      <c r="E52" s="13"/>
      <c r="F52" s="7"/>
      <c r="G52" s="7"/>
      <c r="H52" s="11"/>
      <c r="I52" s="7"/>
    </row>
    <row r="53" spans="1:9" s="6" customFormat="1" ht="15.75" customHeight="1" x14ac:dyDescent="0.2">
      <c r="A53" s="3">
        <v>36</v>
      </c>
      <c r="B53" s="9" t="s">
        <v>44</v>
      </c>
      <c r="C53" s="9" t="s">
        <v>45</v>
      </c>
      <c r="D53" s="12">
        <f t="shared" si="0"/>
        <v>0.90879999999999994</v>
      </c>
      <c r="E53" s="13">
        <f t="shared" si="5"/>
        <v>5.6799999999999996E-2</v>
      </c>
      <c r="F53" s="7">
        <f t="shared" si="6"/>
        <v>5.6799999999999996E-2</v>
      </c>
      <c r="G53" s="7">
        <f t="shared" si="7"/>
        <v>0.11359999999999999</v>
      </c>
      <c r="H53" s="11">
        <v>1.1359999999999999</v>
      </c>
      <c r="I53" s="7"/>
    </row>
    <row r="54" spans="1:9" s="6" customFormat="1" ht="15.75" customHeight="1" x14ac:dyDescent="0.2">
      <c r="A54" s="3">
        <v>37</v>
      </c>
      <c r="B54" s="9" t="s">
        <v>46</v>
      </c>
      <c r="C54" s="9" t="s">
        <v>47</v>
      </c>
      <c r="D54" s="12">
        <f t="shared" si="0"/>
        <v>1.9608000000000001</v>
      </c>
      <c r="E54" s="13">
        <f t="shared" si="5"/>
        <v>0.12255000000000001</v>
      </c>
      <c r="F54" s="7">
        <f t="shared" si="6"/>
        <v>0.12255000000000001</v>
      </c>
      <c r="G54" s="7">
        <f t="shared" si="7"/>
        <v>0.24510000000000001</v>
      </c>
      <c r="H54" s="11">
        <v>2.4510000000000001</v>
      </c>
      <c r="I54" s="7"/>
    </row>
    <row r="55" spans="1:9" s="6" customFormat="1" ht="15.75" customHeight="1" x14ac:dyDescent="0.2">
      <c r="A55" s="3">
        <v>38</v>
      </c>
      <c r="B55" s="9" t="s">
        <v>53</v>
      </c>
      <c r="C55" s="9" t="s">
        <v>54</v>
      </c>
      <c r="D55" s="12">
        <v>0.58720000000000006</v>
      </c>
      <c r="E55" s="13"/>
      <c r="F55" s="7"/>
      <c r="G55" s="7"/>
      <c r="H55" s="11"/>
      <c r="I55" s="7"/>
    </row>
    <row r="56" spans="1:9" s="6" customFormat="1" ht="15.75" customHeight="1" x14ac:dyDescent="0.2">
      <c r="A56" s="3"/>
      <c r="B56" s="9"/>
      <c r="C56" s="9"/>
      <c r="D56" s="12"/>
      <c r="E56" s="13">
        <f t="shared" si="5"/>
        <v>0</v>
      </c>
      <c r="F56" s="7">
        <f t="shared" si="6"/>
        <v>0</v>
      </c>
      <c r="G56" s="7">
        <f t="shared" si="7"/>
        <v>0</v>
      </c>
      <c r="H56" s="11"/>
      <c r="I56" s="7"/>
    </row>
    <row r="57" spans="1:9" s="6" customFormat="1" ht="15.75" customHeight="1" x14ac:dyDescent="0.2">
      <c r="A57" s="3"/>
      <c r="B57" s="8" t="s">
        <v>68</v>
      </c>
      <c r="C57" s="24"/>
      <c r="D57" s="18">
        <f>SUM(D58:D60)</f>
        <v>0.84560000000000002</v>
      </c>
      <c r="E57" s="13">
        <f t="shared" si="5"/>
        <v>0</v>
      </c>
      <c r="F57" s="7">
        <f t="shared" si="6"/>
        <v>0</v>
      </c>
      <c r="G57" s="7">
        <f t="shared" si="7"/>
        <v>0</v>
      </c>
      <c r="H57" s="11"/>
      <c r="I57" s="7"/>
    </row>
    <row r="58" spans="1:9" s="6" customFormat="1" ht="17.25" customHeight="1" x14ac:dyDescent="0.2">
      <c r="A58" s="3">
        <v>38</v>
      </c>
      <c r="B58" s="9" t="s">
        <v>82</v>
      </c>
      <c r="C58" s="9" t="s">
        <v>37</v>
      </c>
      <c r="D58" s="10">
        <f t="shared" si="0"/>
        <v>1.9999999999999997E-2</v>
      </c>
      <c r="E58" s="13">
        <f t="shared" si="5"/>
        <v>1.2500000000000002E-3</v>
      </c>
      <c r="F58" s="7">
        <f t="shared" si="6"/>
        <v>1.2500000000000002E-3</v>
      </c>
      <c r="G58" s="7">
        <f t="shared" si="7"/>
        <v>2.5000000000000005E-3</v>
      </c>
      <c r="H58" s="11">
        <v>2.5000000000000001E-2</v>
      </c>
      <c r="I58" s="7"/>
    </row>
    <row r="59" spans="1:9" s="6" customFormat="1" ht="14.25" customHeight="1" x14ac:dyDescent="0.2">
      <c r="A59" s="3">
        <v>39</v>
      </c>
      <c r="B59" s="9" t="s">
        <v>83</v>
      </c>
      <c r="C59" s="9" t="s">
        <v>37</v>
      </c>
      <c r="D59" s="12">
        <f t="shared" si="0"/>
        <v>0.80800000000000005</v>
      </c>
      <c r="E59" s="13">
        <f t="shared" si="5"/>
        <v>5.0500000000000003E-2</v>
      </c>
      <c r="F59" s="7">
        <f t="shared" si="6"/>
        <v>5.0500000000000003E-2</v>
      </c>
      <c r="G59" s="7">
        <f t="shared" si="7"/>
        <v>0.10100000000000001</v>
      </c>
      <c r="H59" s="11">
        <v>1.01</v>
      </c>
      <c r="I59" s="7"/>
    </row>
    <row r="60" spans="1:9" s="6" customFormat="1" ht="31.5" customHeight="1" x14ac:dyDescent="0.2">
      <c r="A60" s="3">
        <v>40</v>
      </c>
      <c r="B60" s="9" t="s">
        <v>69</v>
      </c>
      <c r="C60" s="9" t="s">
        <v>84</v>
      </c>
      <c r="D60" s="12">
        <f t="shared" si="0"/>
        <v>1.7599999999999998E-2</v>
      </c>
      <c r="E60" s="13">
        <f t="shared" si="5"/>
        <v>1.1000000000000001E-3</v>
      </c>
      <c r="F60" s="7">
        <f t="shared" si="6"/>
        <v>1.1000000000000001E-3</v>
      </c>
      <c r="G60" s="7">
        <f t="shared" si="7"/>
        <v>2.2000000000000001E-3</v>
      </c>
      <c r="H60" s="11">
        <v>2.1999999999999999E-2</v>
      </c>
      <c r="I60" s="7"/>
    </row>
    <row r="61" spans="1:9" s="6" customFormat="1" ht="15.75" customHeight="1" x14ac:dyDescent="0.2">
      <c r="A61" s="3"/>
      <c r="B61" s="9"/>
      <c r="C61" s="9"/>
      <c r="D61" s="12"/>
      <c r="E61" s="13"/>
      <c r="F61" s="7"/>
      <c r="G61" s="7"/>
      <c r="H61" s="11"/>
      <c r="I61" s="7"/>
    </row>
    <row r="62" spans="1:9" s="6" customFormat="1" ht="20.25" customHeight="1" x14ac:dyDescent="0.2">
      <c r="A62" s="3"/>
      <c r="B62" s="8" t="s">
        <v>48</v>
      </c>
      <c r="C62" s="23"/>
      <c r="D62" s="18">
        <f>SUM(D63:D69)</f>
        <v>1.0104000000000002</v>
      </c>
      <c r="E62" s="13"/>
      <c r="F62" s="7"/>
      <c r="G62" s="7"/>
      <c r="H62" s="11"/>
      <c r="I62" s="7"/>
    </row>
    <row r="63" spans="1:9" s="6" customFormat="1" ht="30" customHeight="1" x14ac:dyDescent="0.2">
      <c r="A63" s="3">
        <v>41</v>
      </c>
      <c r="B63" s="9" t="s">
        <v>61</v>
      </c>
      <c r="C63" s="9" t="s">
        <v>62</v>
      </c>
      <c r="D63" s="12">
        <f t="shared" si="0"/>
        <v>0.41360000000000002</v>
      </c>
      <c r="E63" s="19">
        <f t="shared" si="5"/>
        <v>2.5850000000000001E-2</v>
      </c>
      <c r="F63" s="7">
        <f t="shared" si="6"/>
        <v>2.5850000000000001E-2</v>
      </c>
      <c r="G63" s="7">
        <f t="shared" si="7"/>
        <v>5.1700000000000003E-2</v>
      </c>
      <c r="H63" s="11">
        <v>0.51700000000000002</v>
      </c>
      <c r="I63" s="7"/>
    </row>
    <row r="64" spans="1:9" s="6" customFormat="1" ht="29.25" customHeight="1" x14ac:dyDescent="0.2">
      <c r="A64" s="3">
        <v>42</v>
      </c>
      <c r="B64" s="9" t="s">
        <v>81</v>
      </c>
      <c r="C64" s="9"/>
      <c r="D64" s="12">
        <f t="shared" si="0"/>
        <v>0.48880000000000007</v>
      </c>
      <c r="E64" s="19">
        <f t="shared" si="5"/>
        <v>3.0550000000000001E-2</v>
      </c>
      <c r="F64" s="7">
        <f t="shared" si="6"/>
        <v>3.0550000000000001E-2</v>
      </c>
      <c r="G64" s="7">
        <f t="shared" si="7"/>
        <v>6.1100000000000002E-2</v>
      </c>
      <c r="H64" s="11">
        <v>0.61099999999999999</v>
      </c>
      <c r="I64" s="7"/>
    </row>
    <row r="65" spans="1:9" s="6" customFormat="1" ht="47.25" customHeight="1" x14ac:dyDescent="0.2">
      <c r="A65" s="3">
        <v>43</v>
      </c>
      <c r="B65" s="9" t="s">
        <v>85</v>
      </c>
      <c r="C65" s="9" t="s">
        <v>15</v>
      </c>
      <c r="D65" s="12">
        <f t="shared" si="0"/>
        <v>4.8000000000000004E-3</v>
      </c>
      <c r="E65" s="13">
        <f t="shared" si="5"/>
        <v>3.0000000000000003E-4</v>
      </c>
      <c r="F65" s="7">
        <f t="shared" si="6"/>
        <v>3.0000000000000003E-4</v>
      </c>
      <c r="G65" s="7">
        <f t="shared" si="7"/>
        <v>6.0000000000000006E-4</v>
      </c>
      <c r="H65" s="11">
        <v>6.0000000000000001E-3</v>
      </c>
      <c r="I65" s="7"/>
    </row>
    <row r="66" spans="1:9" s="6" customFormat="1" ht="19.5" customHeight="1" x14ac:dyDescent="0.2">
      <c r="A66" s="3">
        <v>44</v>
      </c>
      <c r="B66" s="9" t="s">
        <v>86</v>
      </c>
      <c r="C66" s="9" t="s">
        <v>25</v>
      </c>
      <c r="D66" s="12">
        <f t="shared" si="0"/>
        <v>2.5599999999999998E-2</v>
      </c>
      <c r="E66" s="13">
        <f t="shared" si="5"/>
        <v>1.6000000000000001E-3</v>
      </c>
      <c r="F66" s="7">
        <f t="shared" si="6"/>
        <v>1.6000000000000001E-3</v>
      </c>
      <c r="G66" s="7">
        <f t="shared" si="7"/>
        <v>3.2000000000000002E-3</v>
      </c>
      <c r="H66" s="11">
        <v>3.2000000000000001E-2</v>
      </c>
      <c r="I66" s="7"/>
    </row>
    <row r="67" spans="1:9" s="6" customFormat="1" ht="28.5" customHeight="1" x14ac:dyDescent="0.2">
      <c r="A67" s="3"/>
      <c r="B67" s="9" t="s">
        <v>51</v>
      </c>
      <c r="C67" s="9" t="s">
        <v>15</v>
      </c>
      <c r="D67" s="12">
        <v>8.0000000000000002E-3</v>
      </c>
      <c r="E67" s="13"/>
      <c r="F67" s="7"/>
      <c r="G67" s="7"/>
      <c r="H67" s="11"/>
      <c r="I67" s="7"/>
    </row>
    <row r="68" spans="1:9" s="6" customFormat="1" ht="29.25" customHeight="1" x14ac:dyDescent="0.2">
      <c r="A68" s="3"/>
      <c r="B68" s="9" t="s">
        <v>52</v>
      </c>
      <c r="C68" s="9" t="s">
        <v>25</v>
      </c>
      <c r="D68" s="12">
        <v>5.1200000000000002E-2</v>
      </c>
      <c r="E68" s="13"/>
      <c r="F68" s="7"/>
      <c r="G68" s="7"/>
      <c r="H68" s="11"/>
      <c r="I68" s="7"/>
    </row>
    <row r="69" spans="1:9" s="6" customFormat="1" ht="18.75" customHeight="1" x14ac:dyDescent="0.2">
      <c r="A69" s="3">
        <v>45</v>
      </c>
      <c r="B69" s="9" t="s">
        <v>49</v>
      </c>
      <c r="C69" s="9" t="s">
        <v>25</v>
      </c>
      <c r="D69" s="12">
        <f t="shared" si="0"/>
        <v>1.8400000000000003E-2</v>
      </c>
      <c r="E69" s="13">
        <f t="shared" si="5"/>
        <v>1.15E-3</v>
      </c>
      <c r="F69" s="7">
        <f t="shared" si="6"/>
        <v>1.15E-3</v>
      </c>
      <c r="G69" s="7">
        <f t="shared" si="7"/>
        <v>2.3E-3</v>
      </c>
      <c r="H69" s="11">
        <v>2.3E-2</v>
      </c>
      <c r="I69" s="7"/>
    </row>
    <row r="70" spans="1:9" s="6" customFormat="1" ht="21.75" customHeight="1" x14ac:dyDescent="0.2">
      <c r="A70" s="3"/>
      <c r="B70" s="9"/>
      <c r="C70" s="9"/>
      <c r="D70" s="12"/>
      <c r="E70" s="13"/>
      <c r="F70" s="7"/>
      <c r="G70" s="7"/>
      <c r="H70" s="11"/>
      <c r="I70" s="7"/>
    </row>
    <row r="71" spans="1:9" s="6" customFormat="1" ht="21.95" customHeight="1" x14ac:dyDescent="0.2">
      <c r="A71" s="3">
        <v>49</v>
      </c>
      <c r="B71" s="9" t="s">
        <v>55</v>
      </c>
      <c r="C71" s="7"/>
      <c r="D71" s="4">
        <v>1.88</v>
      </c>
      <c r="E71" s="13"/>
      <c r="F71" s="7"/>
      <c r="G71" s="7"/>
      <c r="H71" s="11"/>
      <c r="I71" s="7"/>
    </row>
    <row r="72" spans="1:9" s="6" customFormat="1" ht="24" customHeight="1" x14ac:dyDescent="0.2">
      <c r="A72" s="3">
        <v>50</v>
      </c>
      <c r="B72" s="9" t="s">
        <v>56</v>
      </c>
      <c r="C72" s="7"/>
      <c r="D72" s="4">
        <f>0.94+0.94</f>
        <v>1.88</v>
      </c>
      <c r="E72" s="13"/>
      <c r="F72" s="7"/>
      <c r="G72" s="7"/>
      <c r="H72" s="11"/>
      <c r="I72" s="7"/>
    </row>
    <row r="73" spans="1:9" s="6" customFormat="1" ht="21" customHeight="1" x14ac:dyDescent="0.2">
      <c r="A73" s="3"/>
      <c r="B73" s="14" t="s">
        <v>57</v>
      </c>
      <c r="C73" s="7"/>
      <c r="D73" s="15">
        <f>D5+D22+D25+D31+D48+D57+D62+D71+D72</f>
        <v>18.801199999999998</v>
      </c>
      <c r="E73" s="17">
        <f>SUM(E6:E72)</f>
        <v>0.89729999999999988</v>
      </c>
      <c r="F73" s="17">
        <f>SUM(F6:F72)</f>
        <v>0.89729999999999988</v>
      </c>
      <c r="G73" s="15">
        <f>SUM(G6:G72)</f>
        <v>1.7945999999999998</v>
      </c>
      <c r="H73" s="15">
        <f>SUM(H6:H72)</f>
        <v>17.946000000000002</v>
      </c>
      <c r="I73" s="7"/>
    </row>
  </sheetData>
  <mergeCells count="2">
    <mergeCell ref="A1:H1"/>
    <mergeCell ref="A2:H2"/>
  </mergeCells>
  <pageMargins left="0.59055118110236227" right="0.39370078740157483" top="0.78740157480314965" bottom="0.39370078740157483" header="0.51181102362204722" footer="0.51181102362204722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Normal="174" zoomScaleSheetLayoutView="160" workbookViewId="0">
      <selection activeCell="K8" sqref="K8"/>
    </sheetView>
  </sheetViews>
  <sheetFormatPr defaultRowHeight="15" x14ac:dyDescent="0.2"/>
  <cols>
    <col min="1" max="1" width="7.28515625" style="1" customWidth="1"/>
    <col min="2" max="2" width="58.85546875" style="2" customWidth="1"/>
    <col min="3" max="3" width="19" style="2" customWidth="1"/>
    <col min="4" max="4" width="17.28515625" style="1" customWidth="1"/>
    <col min="5" max="5" width="15.5703125" style="2" hidden="1" customWidth="1"/>
    <col min="6" max="6" width="14" style="2" hidden="1" customWidth="1"/>
    <col min="7" max="7" width="13.7109375" style="2" hidden="1" customWidth="1"/>
    <col min="8" max="8" width="14" style="1" hidden="1" customWidth="1"/>
    <col min="9" max="9" width="14.28515625" style="1" customWidth="1"/>
    <col min="10" max="16384" width="9.140625" style="2"/>
  </cols>
  <sheetData>
    <row r="1" spans="1:9" ht="30" customHeight="1" x14ac:dyDescent="0.2">
      <c r="A1" s="36" t="s">
        <v>73</v>
      </c>
      <c r="B1" s="36"/>
      <c r="C1" s="36"/>
      <c r="D1" s="36"/>
      <c r="E1" s="36"/>
      <c r="F1" s="36"/>
      <c r="G1" s="36"/>
      <c r="H1" s="36"/>
      <c r="I1" s="36"/>
    </row>
    <row r="2" spans="1:9" ht="27.75" customHeight="1" x14ac:dyDescent="0.2">
      <c r="A2" s="37" t="s">
        <v>74</v>
      </c>
      <c r="B2" s="37"/>
      <c r="C2" s="37"/>
      <c r="D2" s="37"/>
      <c r="E2" s="37"/>
      <c r="F2" s="37"/>
      <c r="G2" s="37"/>
      <c r="H2" s="37"/>
      <c r="I2" s="37"/>
    </row>
    <row r="3" spans="1:9" s="6" customFormat="1" ht="40.5" customHeight="1" x14ac:dyDescent="0.2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99</v>
      </c>
    </row>
    <row r="4" spans="1:9" s="6" customFormat="1" ht="40.5" customHeight="1" x14ac:dyDescent="0.2">
      <c r="A4" s="3"/>
      <c r="B4" s="4" t="s">
        <v>8</v>
      </c>
      <c r="C4" s="4"/>
      <c r="D4" s="4"/>
      <c r="E4" s="7"/>
      <c r="F4" s="7"/>
      <c r="G4" s="7"/>
      <c r="H4" s="3"/>
      <c r="I4" s="3"/>
    </row>
    <row r="5" spans="1:9" s="6" customFormat="1" ht="19.5" customHeight="1" x14ac:dyDescent="0.2">
      <c r="A5" s="3"/>
      <c r="B5" s="8" t="s">
        <v>9</v>
      </c>
      <c r="C5" s="23"/>
      <c r="D5" s="8"/>
      <c r="E5" s="7"/>
      <c r="F5" s="7"/>
      <c r="G5" s="7"/>
      <c r="H5" s="3"/>
      <c r="I5" s="26"/>
    </row>
    <row r="6" spans="1:9" s="6" customFormat="1" ht="40.5" customHeight="1" x14ac:dyDescent="0.2">
      <c r="A6" s="3">
        <v>1</v>
      </c>
      <c r="B6" s="9" t="s">
        <v>13</v>
      </c>
      <c r="C6" s="7" t="s">
        <v>14</v>
      </c>
      <c r="D6" s="11">
        <f>H6-E6-F6-G6</f>
        <v>3.7600000000000001E-2</v>
      </c>
      <c r="E6" s="7">
        <f t="shared" ref="E6:E21" si="0">H6*0.05</f>
        <v>2.3500000000000001E-3</v>
      </c>
      <c r="F6" s="7">
        <f t="shared" ref="F6:F21" si="1">H6*0.05</f>
        <v>2.3500000000000001E-3</v>
      </c>
      <c r="G6" s="7">
        <f t="shared" ref="G6:G21" si="2">H6*0.1</f>
        <v>4.7000000000000002E-3</v>
      </c>
      <c r="H6" s="11">
        <v>4.7E-2</v>
      </c>
      <c r="I6" s="3">
        <v>6417.71</v>
      </c>
    </row>
    <row r="7" spans="1:9" s="6" customFormat="1" ht="27" customHeight="1" x14ac:dyDescent="0.2">
      <c r="A7" s="3">
        <v>2</v>
      </c>
      <c r="B7" s="9" t="s">
        <v>16</v>
      </c>
      <c r="C7" s="9" t="s">
        <v>17</v>
      </c>
      <c r="D7" s="10">
        <f t="shared" ref="D7:D68" si="3">H7-E7-F7-G7</f>
        <v>5.4400000000000004E-2</v>
      </c>
      <c r="E7" s="7">
        <f t="shared" si="0"/>
        <v>3.4000000000000002E-3</v>
      </c>
      <c r="F7" s="7">
        <f t="shared" si="1"/>
        <v>3.4000000000000002E-3</v>
      </c>
      <c r="G7" s="7">
        <f t="shared" si="2"/>
        <v>6.8000000000000005E-3</v>
      </c>
      <c r="H7" s="11">
        <v>6.8000000000000005E-2</v>
      </c>
      <c r="I7" s="3">
        <v>9165.7099999999991</v>
      </c>
    </row>
    <row r="8" spans="1:9" s="6" customFormat="1" ht="162" customHeight="1" x14ac:dyDescent="0.2">
      <c r="A8" s="3">
        <v>3</v>
      </c>
      <c r="B8" s="9" t="s">
        <v>18</v>
      </c>
      <c r="C8" s="9" t="s">
        <v>10</v>
      </c>
      <c r="D8" s="10">
        <f t="shared" si="3"/>
        <v>2.5231999999999997</v>
      </c>
      <c r="E8" s="7">
        <f t="shared" si="0"/>
        <v>0.15770000000000001</v>
      </c>
      <c r="F8" s="7">
        <f t="shared" si="1"/>
        <v>0.15770000000000001</v>
      </c>
      <c r="G8" s="7">
        <f t="shared" si="2"/>
        <v>0.31540000000000001</v>
      </c>
      <c r="H8" s="11">
        <v>3.1539999999999999</v>
      </c>
      <c r="I8" s="3">
        <v>427987.85</v>
      </c>
    </row>
    <row r="9" spans="1:9" s="6" customFormat="1" ht="17.25" customHeight="1" x14ac:dyDescent="0.2">
      <c r="A9" s="3">
        <v>4</v>
      </c>
      <c r="B9" s="20" t="s">
        <v>75</v>
      </c>
      <c r="C9" s="9" t="s">
        <v>19</v>
      </c>
      <c r="D9" s="10">
        <f t="shared" si="3"/>
        <v>4.1599999999999998E-2</v>
      </c>
      <c r="E9" s="7">
        <f t="shared" si="0"/>
        <v>2.5999999999999999E-3</v>
      </c>
      <c r="F9" s="7">
        <f t="shared" si="1"/>
        <v>2.5999999999999999E-3</v>
      </c>
      <c r="G9" s="7">
        <f t="shared" si="2"/>
        <v>5.1999999999999998E-3</v>
      </c>
      <c r="H9" s="11">
        <v>5.1999999999999998E-2</v>
      </c>
      <c r="I9" s="3">
        <v>7033.07</v>
      </c>
    </row>
    <row r="10" spans="1:9" s="6" customFormat="1" ht="75" customHeight="1" x14ac:dyDescent="0.2">
      <c r="A10" s="3">
        <v>5</v>
      </c>
      <c r="B10" s="9" t="s">
        <v>20</v>
      </c>
      <c r="C10" s="9" t="s">
        <v>19</v>
      </c>
      <c r="D10" s="10">
        <f t="shared" si="3"/>
        <v>3.5199999999999995E-2</v>
      </c>
      <c r="E10" s="7">
        <f t="shared" si="0"/>
        <v>2.2000000000000001E-3</v>
      </c>
      <c r="F10" s="7">
        <f t="shared" si="1"/>
        <v>2.2000000000000001E-3</v>
      </c>
      <c r="G10" s="7">
        <f t="shared" si="2"/>
        <v>4.4000000000000003E-3</v>
      </c>
      <c r="H10" s="11">
        <v>4.3999999999999997E-2</v>
      </c>
      <c r="I10" s="3">
        <v>5910.19</v>
      </c>
    </row>
    <row r="11" spans="1:9" s="6" customFormat="1" ht="30" customHeight="1" x14ac:dyDescent="0.2">
      <c r="A11" s="3">
        <v>6</v>
      </c>
      <c r="B11" s="9" t="s">
        <v>21</v>
      </c>
      <c r="C11" s="9" t="s">
        <v>19</v>
      </c>
      <c r="D11" s="10">
        <f t="shared" si="3"/>
        <v>1.8400000000000003E-2</v>
      </c>
      <c r="E11" s="7">
        <f t="shared" si="0"/>
        <v>1.15E-3</v>
      </c>
      <c r="F11" s="7">
        <f t="shared" si="1"/>
        <v>1.15E-3</v>
      </c>
      <c r="G11" s="7">
        <f t="shared" si="2"/>
        <v>2.3E-3</v>
      </c>
      <c r="H11" s="11">
        <v>2.3E-2</v>
      </c>
      <c r="I11" s="3">
        <v>3139.74</v>
      </c>
    </row>
    <row r="12" spans="1:9" s="6" customFormat="1" ht="29.25" customHeight="1" x14ac:dyDescent="0.2">
      <c r="A12" s="3">
        <v>7</v>
      </c>
      <c r="B12" s="9" t="s">
        <v>22</v>
      </c>
      <c r="C12" s="9" t="s">
        <v>23</v>
      </c>
      <c r="D12" s="12">
        <f t="shared" si="3"/>
        <v>1.6E-2</v>
      </c>
      <c r="E12" s="7">
        <f t="shared" si="0"/>
        <v>1E-3</v>
      </c>
      <c r="F12" s="7">
        <f t="shared" si="1"/>
        <v>1E-3</v>
      </c>
      <c r="G12" s="7">
        <f t="shared" si="2"/>
        <v>2E-3</v>
      </c>
      <c r="H12" s="11">
        <v>0.02</v>
      </c>
      <c r="I12" s="3">
        <v>2770.46</v>
      </c>
    </row>
    <row r="13" spans="1:9" s="6" customFormat="1" ht="37.5" customHeight="1" x14ac:dyDescent="0.2">
      <c r="A13" s="3">
        <v>8</v>
      </c>
      <c r="B13" s="9" t="s">
        <v>24</v>
      </c>
      <c r="C13" s="9" t="s">
        <v>25</v>
      </c>
      <c r="D13" s="12">
        <f t="shared" si="3"/>
        <v>0.21280000000000002</v>
      </c>
      <c r="E13" s="7">
        <f t="shared" si="0"/>
        <v>1.3300000000000001E-2</v>
      </c>
      <c r="F13" s="7">
        <f t="shared" si="1"/>
        <v>1.3300000000000001E-2</v>
      </c>
      <c r="G13" s="7">
        <f t="shared" si="2"/>
        <v>2.6600000000000002E-2</v>
      </c>
      <c r="H13" s="11">
        <v>0.26600000000000001</v>
      </c>
      <c r="I13" s="3">
        <v>36097.300000000003</v>
      </c>
    </row>
    <row r="14" spans="1:9" s="6" customFormat="1" ht="24.75" customHeight="1" x14ac:dyDescent="0.2">
      <c r="A14" s="3">
        <v>9</v>
      </c>
      <c r="B14" s="21" t="s">
        <v>58</v>
      </c>
      <c r="C14" s="6" t="s">
        <v>10</v>
      </c>
      <c r="D14" s="12">
        <f t="shared" si="3"/>
        <v>0.71839999999999993</v>
      </c>
      <c r="E14" s="7">
        <f t="shared" si="0"/>
        <v>4.4900000000000002E-2</v>
      </c>
      <c r="F14" s="7">
        <f t="shared" si="1"/>
        <v>4.4900000000000002E-2</v>
      </c>
      <c r="G14" s="13">
        <f t="shared" si="2"/>
        <v>8.9800000000000005E-2</v>
      </c>
      <c r="H14" s="11">
        <v>0.89800000000000002</v>
      </c>
      <c r="I14" s="3">
        <v>121824.97</v>
      </c>
    </row>
    <row r="15" spans="1:9" s="6" customFormat="1" ht="24" customHeight="1" x14ac:dyDescent="0.2">
      <c r="A15" s="3">
        <v>10</v>
      </c>
      <c r="B15" s="21" t="s">
        <v>76</v>
      </c>
      <c r="C15" s="9" t="s">
        <v>10</v>
      </c>
      <c r="D15" s="12">
        <f t="shared" si="3"/>
        <v>0.33679999999999999</v>
      </c>
      <c r="E15" s="7">
        <f t="shared" si="0"/>
        <v>2.1049999999999999E-2</v>
      </c>
      <c r="F15" s="7">
        <f t="shared" si="1"/>
        <v>2.1049999999999999E-2</v>
      </c>
      <c r="G15" s="13">
        <f t="shared" si="2"/>
        <v>4.2099999999999999E-2</v>
      </c>
      <c r="H15" s="11">
        <v>0.42099999999999999</v>
      </c>
      <c r="I15" s="3">
        <v>57083.8</v>
      </c>
    </row>
    <row r="16" spans="1:9" s="6" customFormat="1" ht="29.25" customHeight="1" x14ac:dyDescent="0.2">
      <c r="A16" s="3">
        <v>11</v>
      </c>
      <c r="B16" s="9" t="s">
        <v>77</v>
      </c>
      <c r="C16" s="9" t="s">
        <v>10</v>
      </c>
      <c r="D16" s="12">
        <f t="shared" si="3"/>
        <v>3.44E-2</v>
      </c>
      <c r="E16" s="7">
        <f t="shared" si="0"/>
        <v>2.15E-3</v>
      </c>
      <c r="F16" s="7">
        <f t="shared" si="1"/>
        <v>2.15E-3</v>
      </c>
      <c r="G16" s="7">
        <f t="shared" si="2"/>
        <v>4.3E-3</v>
      </c>
      <c r="H16" s="11">
        <v>4.2999999999999997E-2</v>
      </c>
      <c r="I16" s="3">
        <v>5793.58</v>
      </c>
    </row>
    <row r="17" spans="1:9" s="6" customFormat="1" ht="25.5" customHeight="1" x14ac:dyDescent="0.2">
      <c r="A17" s="3">
        <v>12</v>
      </c>
      <c r="B17" s="21" t="s">
        <v>11</v>
      </c>
      <c r="C17" s="9" t="s">
        <v>10</v>
      </c>
      <c r="D17" s="12">
        <f t="shared" si="3"/>
        <v>0.17519999999999999</v>
      </c>
      <c r="E17" s="7">
        <f t="shared" si="0"/>
        <v>1.0950000000000001E-2</v>
      </c>
      <c r="F17" s="7">
        <f t="shared" si="1"/>
        <v>1.0950000000000001E-2</v>
      </c>
      <c r="G17" s="7">
        <f t="shared" si="2"/>
        <v>2.1900000000000003E-2</v>
      </c>
      <c r="H17" s="11">
        <v>0.219</v>
      </c>
      <c r="I17" s="3">
        <v>29670.46</v>
      </c>
    </row>
    <row r="18" spans="1:9" s="6" customFormat="1" ht="31.5" customHeight="1" x14ac:dyDescent="0.2">
      <c r="A18" s="3">
        <v>13</v>
      </c>
      <c r="B18" s="21" t="s">
        <v>12</v>
      </c>
      <c r="C18" s="9" t="s">
        <v>23</v>
      </c>
      <c r="D18" s="12">
        <f t="shared" si="3"/>
        <v>1.2799999999999999E-2</v>
      </c>
      <c r="E18" s="7">
        <f t="shared" si="0"/>
        <v>8.0000000000000004E-4</v>
      </c>
      <c r="F18" s="7">
        <f t="shared" si="1"/>
        <v>8.0000000000000004E-4</v>
      </c>
      <c r="G18" s="7">
        <f t="shared" si="2"/>
        <v>1.6000000000000001E-3</v>
      </c>
      <c r="H18" s="11">
        <v>1.6E-2</v>
      </c>
      <c r="I18" s="3">
        <v>2236.62</v>
      </c>
    </row>
    <row r="19" spans="1:9" s="6" customFormat="1" ht="22.5" customHeight="1" x14ac:dyDescent="0.2">
      <c r="A19" s="3">
        <v>14</v>
      </c>
      <c r="B19" s="21" t="s">
        <v>78</v>
      </c>
      <c r="C19" s="9" t="s">
        <v>10</v>
      </c>
      <c r="D19" s="12">
        <f t="shared" si="3"/>
        <v>7.2800000000000004E-2</v>
      </c>
      <c r="E19" s="7">
        <f t="shared" si="0"/>
        <v>4.5500000000000002E-3</v>
      </c>
      <c r="F19" s="7">
        <f t="shared" si="1"/>
        <v>4.5500000000000002E-3</v>
      </c>
      <c r="G19" s="7">
        <f t="shared" si="2"/>
        <v>9.1000000000000004E-3</v>
      </c>
      <c r="H19" s="11">
        <v>9.0999999999999998E-2</v>
      </c>
      <c r="I19" s="3">
        <v>12330.94</v>
      </c>
    </row>
    <row r="20" spans="1:9" s="6" customFormat="1" ht="26.25" customHeight="1" x14ac:dyDescent="0.2">
      <c r="A20" s="3">
        <v>15</v>
      </c>
      <c r="B20" s="21" t="s">
        <v>79</v>
      </c>
      <c r="C20" s="9" t="s">
        <v>80</v>
      </c>
      <c r="D20" s="12">
        <f t="shared" si="3"/>
        <v>5.5999999999999999E-3</v>
      </c>
      <c r="E20" s="13">
        <f t="shared" si="0"/>
        <v>3.5000000000000005E-4</v>
      </c>
      <c r="F20" s="7">
        <f t="shared" si="1"/>
        <v>3.5000000000000005E-4</v>
      </c>
      <c r="G20" s="7">
        <f t="shared" si="2"/>
        <v>7.000000000000001E-4</v>
      </c>
      <c r="H20" s="11">
        <v>7.0000000000000001E-3</v>
      </c>
      <c r="I20" s="3">
        <v>973.86</v>
      </c>
    </row>
    <row r="21" spans="1:9" s="6" customFormat="1" ht="26.25" customHeight="1" x14ac:dyDescent="0.2">
      <c r="A21" s="22">
        <v>16</v>
      </c>
      <c r="B21" s="6" t="s">
        <v>90</v>
      </c>
      <c r="C21" s="9" t="s">
        <v>84</v>
      </c>
      <c r="D21" s="12">
        <f t="shared" si="3"/>
        <v>2.7200000000000002E-2</v>
      </c>
      <c r="E21" s="13">
        <f t="shared" si="0"/>
        <v>1.7000000000000001E-3</v>
      </c>
      <c r="F21" s="7">
        <f t="shared" si="1"/>
        <v>1.7000000000000001E-3</v>
      </c>
      <c r="G21" s="7">
        <f t="shared" si="2"/>
        <v>3.4000000000000002E-3</v>
      </c>
      <c r="H21" s="11">
        <v>3.4000000000000002E-2</v>
      </c>
      <c r="I21" s="3">
        <v>4600.24</v>
      </c>
    </row>
    <row r="22" spans="1:9" s="6" customFormat="1" ht="38.25" customHeight="1" x14ac:dyDescent="0.2">
      <c r="A22" s="3">
        <v>17</v>
      </c>
      <c r="B22" s="9" t="s">
        <v>71</v>
      </c>
      <c r="C22" s="9" t="s">
        <v>15</v>
      </c>
      <c r="D22" s="12">
        <f t="shared" si="3"/>
        <v>0.18</v>
      </c>
      <c r="E22" s="13">
        <f t="shared" ref="E22:E68" si="4">H22*0.05</f>
        <v>1.1250000000000001E-2</v>
      </c>
      <c r="F22" s="7">
        <f t="shared" ref="F22:F68" si="5">H22*0.05</f>
        <v>1.1250000000000001E-2</v>
      </c>
      <c r="G22" s="7">
        <f t="shared" ref="G22:G68" si="6">H22*0.1</f>
        <v>2.2500000000000003E-2</v>
      </c>
      <c r="H22" s="11">
        <v>0.22500000000000001</v>
      </c>
      <c r="I22" s="3">
        <v>30533.51</v>
      </c>
    </row>
    <row r="23" spans="1:9" s="6" customFormat="1" ht="19.5" customHeight="1" x14ac:dyDescent="0.2">
      <c r="A23" s="3"/>
      <c r="B23" s="9"/>
      <c r="C23" s="9"/>
      <c r="D23" s="12"/>
      <c r="E23" s="13"/>
      <c r="F23" s="7"/>
      <c r="G23" s="7"/>
      <c r="H23" s="11"/>
      <c r="I23" s="3"/>
    </row>
    <row r="24" spans="1:9" s="6" customFormat="1" ht="19.5" customHeight="1" x14ac:dyDescent="0.2">
      <c r="A24" s="3"/>
      <c r="B24" s="8" t="s">
        <v>63</v>
      </c>
      <c r="C24" s="24"/>
      <c r="D24" s="8"/>
      <c r="E24" s="13"/>
      <c r="F24" s="7"/>
      <c r="G24" s="7"/>
      <c r="H24" s="11"/>
      <c r="I24" s="8"/>
    </row>
    <row r="25" spans="1:9" s="6" customFormat="1" ht="64.5" customHeight="1" x14ac:dyDescent="0.2">
      <c r="A25" s="3">
        <v>18</v>
      </c>
      <c r="B25" s="9" t="s">
        <v>59</v>
      </c>
      <c r="C25" s="9" t="s">
        <v>45</v>
      </c>
      <c r="D25" s="12">
        <f t="shared" si="3"/>
        <v>2.6616</v>
      </c>
      <c r="E25" s="13">
        <f t="shared" si="4"/>
        <v>0.16635</v>
      </c>
      <c r="F25" s="7">
        <f t="shared" si="5"/>
        <v>0.16635</v>
      </c>
      <c r="G25" s="7">
        <f t="shared" si="6"/>
        <v>0.3327</v>
      </c>
      <c r="H25" s="11">
        <v>3.327</v>
      </c>
      <c r="I25" s="3">
        <v>451460.14</v>
      </c>
    </row>
    <row r="26" spans="1:9" s="6" customFormat="1" ht="24" customHeight="1" x14ac:dyDescent="0.2">
      <c r="A26" s="3">
        <v>19</v>
      </c>
      <c r="B26" s="9" t="s">
        <v>60</v>
      </c>
      <c r="C26" s="9" t="s">
        <v>25</v>
      </c>
      <c r="D26" s="12">
        <f t="shared" si="3"/>
        <v>0.26080000000000003</v>
      </c>
      <c r="E26" s="13">
        <f t="shared" si="4"/>
        <v>1.6300000000000002E-2</v>
      </c>
      <c r="F26" s="7">
        <f t="shared" si="5"/>
        <v>1.6300000000000002E-2</v>
      </c>
      <c r="G26" s="7">
        <f t="shared" si="6"/>
        <v>3.2600000000000004E-2</v>
      </c>
      <c r="H26" s="11">
        <v>0.32600000000000001</v>
      </c>
      <c r="I26" s="3">
        <v>44287.64</v>
      </c>
    </row>
    <row r="27" spans="1:9" s="6" customFormat="1" ht="22.5" customHeight="1" x14ac:dyDescent="0.2">
      <c r="A27" s="3">
        <v>20</v>
      </c>
      <c r="B27" s="9" t="s">
        <v>64</v>
      </c>
      <c r="C27" s="9" t="s">
        <v>65</v>
      </c>
      <c r="D27" s="12">
        <f t="shared" si="3"/>
        <v>5.8399999999999994E-2</v>
      </c>
      <c r="E27" s="13">
        <f t="shared" si="4"/>
        <v>3.65E-3</v>
      </c>
      <c r="F27" s="7">
        <f t="shared" si="5"/>
        <v>3.65E-3</v>
      </c>
      <c r="G27" s="7">
        <f t="shared" si="6"/>
        <v>7.3000000000000001E-3</v>
      </c>
      <c r="H27" s="11">
        <v>7.2999999999999995E-2</v>
      </c>
      <c r="I27" s="3">
        <v>9968.1200000000008</v>
      </c>
    </row>
    <row r="28" spans="1:9" s="6" customFormat="1" ht="21" customHeight="1" x14ac:dyDescent="0.2">
      <c r="A28" s="3">
        <v>21</v>
      </c>
      <c r="B28" s="9" t="s">
        <v>66</v>
      </c>
      <c r="C28" s="9" t="s">
        <v>67</v>
      </c>
      <c r="D28" s="12">
        <f t="shared" si="3"/>
        <v>2.6400000000000003E-2</v>
      </c>
      <c r="E28" s="13">
        <f t="shared" si="4"/>
        <v>1.6500000000000002E-3</v>
      </c>
      <c r="F28" s="7">
        <f t="shared" si="5"/>
        <v>1.6500000000000002E-3</v>
      </c>
      <c r="G28" s="7">
        <f t="shared" si="6"/>
        <v>3.3000000000000004E-3</v>
      </c>
      <c r="H28" s="11">
        <v>3.3000000000000002E-2</v>
      </c>
      <c r="I28" s="3">
        <v>4545.25</v>
      </c>
    </row>
    <row r="29" spans="1:9" s="6" customFormat="1" ht="16.5" customHeight="1" x14ac:dyDescent="0.2">
      <c r="A29" s="3"/>
      <c r="B29" s="9"/>
      <c r="C29" s="9"/>
      <c r="D29" s="12"/>
      <c r="E29" s="13">
        <f t="shared" si="4"/>
        <v>0</v>
      </c>
      <c r="F29" s="7">
        <f t="shared" si="5"/>
        <v>0</v>
      </c>
      <c r="G29" s="7">
        <f t="shared" si="6"/>
        <v>0</v>
      </c>
      <c r="H29" s="11"/>
      <c r="I29" s="3"/>
    </row>
    <row r="30" spans="1:9" s="6" customFormat="1" ht="24" customHeight="1" x14ac:dyDescent="0.2">
      <c r="A30" s="3"/>
      <c r="B30" s="8" t="s">
        <v>26</v>
      </c>
      <c r="C30" s="24"/>
      <c r="D30" s="8"/>
      <c r="E30" s="13">
        <f t="shared" si="4"/>
        <v>0</v>
      </c>
      <c r="F30" s="7">
        <f t="shared" si="5"/>
        <v>0</v>
      </c>
      <c r="G30" s="7">
        <f t="shared" si="6"/>
        <v>0</v>
      </c>
      <c r="H30" s="11"/>
      <c r="I30" s="8"/>
    </row>
    <row r="31" spans="1:9" s="6" customFormat="1" ht="28.5" customHeight="1" x14ac:dyDescent="0.2">
      <c r="A31" s="3"/>
      <c r="B31" s="16" t="s">
        <v>27</v>
      </c>
      <c r="C31" s="7"/>
      <c r="D31" s="12"/>
      <c r="E31" s="13">
        <f t="shared" si="4"/>
        <v>0</v>
      </c>
      <c r="F31" s="7">
        <f t="shared" si="5"/>
        <v>0</v>
      </c>
      <c r="G31" s="7">
        <f t="shared" si="6"/>
        <v>0</v>
      </c>
      <c r="H31" s="11"/>
      <c r="I31" s="3"/>
    </row>
    <row r="32" spans="1:9" s="6" customFormat="1" ht="27" customHeight="1" x14ac:dyDescent="0.2">
      <c r="A32" s="3">
        <v>22</v>
      </c>
      <c r="B32" s="9" t="s">
        <v>28</v>
      </c>
      <c r="C32" s="9" t="s">
        <v>29</v>
      </c>
      <c r="D32" s="12">
        <f t="shared" si="3"/>
        <v>4.1599999999999998E-2</v>
      </c>
      <c r="E32" s="13">
        <f t="shared" si="4"/>
        <v>2.5999999999999999E-3</v>
      </c>
      <c r="F32" s="7">
        <f t="shared" si="5"/>
        <v>2.5999999999999999E-3</v>
      </c>
      <c r="G32" s="7">
        <f t="shared" si="6"/>
        <v>5.1999999999999998E-3</v>
      </c>
      <c r="H32" s="11">
        <v>5.1999999999999998E-2</v>
      </c>
      <c r="I32" s="3">
        <v>7001.21</v>
      </c>
    </row>
    <row r="33" spans="1:9" s="6" customFormat="1" ht="26.25" customHeight="1" x14ac:dyDescent="0.2">
      <c r="A33" s="3">
        <v>23</v>
      </c>
      <c r="B33" s="9" t="s">
        <v>30</v>
      </c>
      <c r="C33" s="9" t="s">
        <v>31</v>
      </c>
      <c r="D33" s="12">
        <f t="shared" si="3"/>
        <v>0.40480000000000005</v>
      </c>
      <c r="E33" s="13">
        <f t="shared" si="4"/>
        <v>2.5300000000000003E-2</v>
      </c>
      <c r="F33" s="7">
        <f t="shared" si="5"/>
        <v>2.5300000000000003E-2</v>
      </c>
      <c r="G33" s="7">
        <f t="shared" si="6"/>
        <v>5.0600000000000006E-2</v>
      </c>
      <c r="H33" s="11">
        <v>0.50600000000000001</v>
      </c>
      <c r="I33" s="3">
        <v>68636.87</v>
      </c>
    </row>
    <row r="34" spans="1:9" s="6" customFormat="1" ht="16.5" customHeight="1" x14ac:dyDescent="0.2">
      <c r="A34" s="3">
        <v>24</v>
      </c>
      <c r="B34" s="9" t="s">
        <v>32</v>
      </c>
      <c r="C34" s="9" t="s">
        <v>31</v>
      </c>
      <c r="D34" s="12">
        <f t="shared" si="3"/>
        <v>4.0000000000000001E-3</v>
      </c>
      <c r="E34" s="13">
        <f t="shared" si="4"/>
        <v>2.5000000000000001E-4</v>
      </c>
      <c r="F34" s="7">
        <f t="shared" si="5"/>
        <v>2.5000000000000001E-4</v>
      </c>
      <c r="G34" s="7">
        <f t="shared" si="6"/>
        <v>5.0000000000000001E-4</v>
      </c>
      <c r="H34" s="11">
        <v>5.0000000000000001E-3</v>
      </c>
      <c r="I34" s="3">
        <v>693.77</v>
      </c>
    </row>
    <row r="35" spans="1:9" s="6" customFormat="1" ht="16.5" customHeight="1" x14ac:dyDescent="0.2">
      <c r="A35" s="3">
        <v>25</v>
      </c>
      <c r="B35" s="9" t="s">
        <v>33</v>
      </c>
      <c r="C35" s="9" t="s">
        <v>34</v>
      </c>
      <c r="D35" s="12">
        <f t="shared" si="3"/>
        <v>0.11279999999999998</v>
      </c>
      <c r="E35" s="13">
        <f t="shared" si="4"/>
        <v>7.0499999999999998E-3</v>
      </c>
      <c r="F35" s="7">
        <f t="shared" si="5"/>
        <v>7.0499999999999998E-3</v>
      </c>
      <c r="G35" s="7">
        <f t="shared" si="6"/>
        <v>1.41E-2</v>
      </c>
      <c r="H35" s="11">
        <v>0.14099999999999999</v>
      </c>
      <c r="I35" s="3">
        <v>19128.310000000001</v>
      </c>
    </row>
    <row r="36" spans="1:9" s="6" customFormat="1" ht="21" customHeight="1" x14ac:dyDescent="0.2">
      <c r="A36" s="3">
        <v>26</v>
      </c>
      <c r="B36" s="9" t="s">
        <v>35</v>
      </c>
      <c r="C36" s="9" t="s">
        <v>36</v>
      </c>
      <c r="D36" s="12">
        <f t="shared" si="3"/>
        <v>0.37120000000000003</v>
      </c>
      <c r="E36" s="13">
        <f t="shared" si="4"/>
        <v>2.3200000000000002E-2</v>
      </c>
      <c r="F36" s="7">
        <f t="shared" si="5"/>
        <v>2.3200000000000002E-2</v>
      </c>
      <c r="G36" s="7">
        <f t="shared" si="6"/>
        <v>4.6400000000000004E-2</v>
      </c>
      <c r="H36" s="11">
        <v>0.46400000000000002</v>
      </c>
      <c r="I36" s="3">
        <v>62942.84</v>
      </c>
    </row>
    <row r="37" spans="1:9" s="6" customFormat="1" ht="16.5" customHeight="1" x14ac:dyDescent="0.2">
      <c r="A37" s="3">
        <v>27</v>
      </c>
      <c r="B37" s="9" t="s">
        <v>72</v>
      </c>
      <c r="C37" s="9" t="s">
        <v>37</v>
      </c>
      <c r="D37" s="12">
        <f t="shared" si="3"/>
        <v>4.7999999999999994E-2</v>
      </c>
      <c r="E37" s="13">
        <f t="shared" si="4"/>
        <v>3.0000000000000001E-3</v>
      </c>
      <c r="F37" s="7">
        <f t="shared" si="5"/>
        <v>3.0000000000000001E-3</v>
      </c>
      <c r="G37" s="7">
        <f t="shared" si="6"/>
        <v>6.0000000000000001E-3</v>
      </c>
      <c r="H37" s="11">
        <v>0.06</v>
      </c>
      <c r="I37" s="3">
        <v>8101.4</v>
      </c>
    </row>
    <row r="38" spans="1:9" s="6" customFormat="1" ht="16.5" customHeight="1" x14ac:dyDescent="0.2">
      <c r="A38" s="3"/>
      <c r="B38" s="9"/>
      <c r="C38" s="9"/>
      <c r="D38" s="12"/>
      <c r="E38" s="13"/>
      <c r="F38" s="7"/>
      <c r="G38" s="7"/>
      <c r="H38" s="11"/>
      <c r="I38" s="3"/>
    </row>
    <row r="39" spans="1:9" s="6" customFormat="1" ht="26.25" customHeight="1" x14ac:dyDescent="0.2">
      <c r="A39" s="3"/>
      <c r="B39" s="16" t="s">
        <v>38</v>
      </c>
      <c r="C39" s="7"/>
      <c r="D39" s="12"/>
      <c r="E39" s="13"/>
      <c r="F39" s="7"/>
      <c r="G39" s="7"/>
      <c r="H39" s="11"/>
      <c r="I39" s="3"/>
    </row>
    <row r="40" spans="1:9" s="6" customFormat="1" ht="15" customHeight="1" x14ac:dyDescent="0.2">
      <c r="A40" s="3">
        <v>28</v>
      </c>
      <c r="B40" s="9" t="s">
        <v>39</v>
      </c>
      <c r="C40" s="9" t="s">
        <v>40</v>
      </c>
      <c r="D40" s="12">
        <f t="shared" si="3"/>
        <v>0.1416</v>
      </c>
      <c r="E40" s="13">
        <f t="shared" si="4"/>
        <v>8.8500000000000002E-3</v>
      </c>
      <c r="F40" s="7">
        <f t="shared" si="5"/>
        <v>8.8500000000000002E-3</v>
      </c>
      <c r="G40" s="7">
        <f t="shared" si="6"/>
        <v>1.77E-2</v>
      </c>
      <c r="H40" s="11">
        <v>0.17699999999999999</v>
      </c>
      <c r="I40" s="3">
        <v>24004.15</v>
      </c>
    </row>
    <row r="41" spans="1:9" s="6" customFormat="1" ht="29.25" customHeight="1" x14ac:dyDescent="0.2">
      <c r="A41" s="3">
        <v>29</v>
      </c>
      <c r="B41" s="9" t="s">
        <v>70</v>
      </c>
      <c r="C41" s="9" t="s">
        <v>62</v>
      </c>
      <c r="D41" s="12">
        <f t="shared" si="3"/>
        <v>0.7679999999999999</v>
      </c>
      <c r="E41" s="13">
        <f t="shared" si="4"/>
        <v>4.8000000000000001E-2</v>
      </c>
      <c r="F41" s="7">
        <f t="shared" si="5"/>
        <v>4.8000000000000001E-2</v>
      </c>
      <c r="G41" s="7">
        <f t="shared" si="6"/>
        <v>9.6000000000000002E-2</v>
      </c>
      <c r="H41" s="11">
        <v>0.96</v>
      </c>
      <c r="I41" s="3">
        <v>130219.9</v>
      </c>
    </row>
    <row r="42" spans="1:9" s="6" customFormat="1" ht="15" customHeight="1" x14ac:dyDescent="0.2">
      <c r="A42" s="3">
        <v>30</v>
      </c>
      <c r="B42" s="9" t="s">
        <v>87</v>
      </c>
      <c r="C42" s="9" t="s">
        <v>14</v>
      </c>
      <c r="D42" s="12">
        <f t="shared" si="3"/>
        <v>0.16319999999999998</v>
      </c>
      <c r="E42" s="13">
        <f t="shared" si="4"/>
        <v>1.0200000000000001E-2</v>
      </c>
      <c r="F42" s="7">
        <f t="shared" si="5"/>
        <v>1.0200000000000001E-2</v>
      </c>
      <c r="G42" s="7">
        <f t="shared" si="6"/>
        <v>2.0400000000000001E-2</v>
      </c>
      <c r="H42" s="11">
        <v>0.20399999999999999</v>
      </c>
      <c r="I42" s="3">
        <v>27646.03</v>
      </c>
    </row>
    <row r="43" spans="1:9" s="6" customFormat="1" ht="15" customHeight="1" x14ac:dyDescent="0.2">
      <c r="A43" s="3">
        <v>31</v>
      </c>
      <c r="B43" s="9" t="s">
        <v>88</v>
      </c>
      <c r="C43" s="9" t="s">
        <v>14</v>
      </c>
      <c r="D43" s="12">
        <f t="shared" si="3"/>
        <v>8.48E-2</v>
      </c>
      <c r="E43" s="13">
        <f t="shared" si="4"/>
        <v>5.3E-3</v>
      </c>
      <c r="F43" s="7">
        <f t="shared" si="5"/>
        <v>5.3E-3</v>
      </c>
      <c r="G43" s="7">
        <f t="shared" si="6"/>
        <v>1.06E-2</v>
      </c>
      <c r="H43" s="11">
        <v>0.106</v>
      </c>
      <c r="I43" s="3">
        <v>14375.94</v>
      </c>
    </row>
    <row r="44" spans="1:9" s="6" customFormat="1" ht="15" customHeight="1" x14ac:dyDescent="0.2">
      <c r="A44" s="3">
        <v>32</v>
      </c>
      <c r="B44" s="9" t="s">
        <v>89</v>
      </c>
      <c r="C44" s="9" t="s">
        <v>15</v>
      </c>
      <c r="D44" s="12">
        <f t="shared" si="3"/>
        <v>3.1999999999999997E-3</v>
      </c>
      <c r="E44" s="13">
        <f t="shared" si="4"/>
        <v>2.0000000000000001E-4</v>
      </c>
      <c r="F44" s="7">
        <f t="shared" si="5"/>
        <v>2.0000000000000001E-4</v>
      </c>
      <c r="G44" s="7">
        <f t="shared" si="6"/>
        <v>4.0000000000000002E-4</v>
      </c>
      <c r="H44" s="11">
        <v>4.0000000000000001E-3</v>
      </c>
      <c r="I44" s="3">
        <v>523.41999999999996</v>
      </c>
    </row>
    <row r="45" spans="1:9" s="6" customFormat="1" ht="15" customHeight="1" x14ac:dyDescent="0.2">
      <c r="A45" s="3">
        <v>33</v>
      </c>
      <c r="B45" s="9" t="s">
        <v>72</v>
      </c>
      <c r="C45" s="9" t="s">
        <v>37</v>
      </c>
      <c r="D45" s="12">
        <f t="shared" si="3"/>
        <v>2.9600000000000001E-2</v>
      </c>
      <c r="E45" s="13">
        <f t="shared" si="4"/>
        <v>1.8500000000000001E-3</v>
      </c>
      <c r="F45" s="7">
        <f t="shared" si="5"/>
        <v>1.8500000000000001E-3</v>
      </c>
      <c r="G45" s="7">
        <f t="shared" si="6"/>
        <v>3.7000000000000002E-3</v>
      </c>
      <c r="H45" s="11">
        <v>3.6999999999999998E-2</v>
      </c>
      <c r="I45" s="3">
        <v>4955.74</v>
      </c>
    </row>
    <row r="46" spans="1:9" s="6" customFormat="1" ht="15" customHeight="1" x14ac:dyDescent="0.2">
      <c r="A46" s="3"/>
      <c r="B46" s="9"/>
      <c r="C46" s="9"/>
      <c r="D46" s="12"/>
      <c r="E46" s="13"/>
      <c r="F46" s="7"/>
      <c r="G46" s="7"/>
      <c r="H46" s="11"/>
      <c r="I46" s="3"/>
    </row>
    <row r="47" spans="1:9" s="6" customFormat="1" ht="15" customHeight="1" x14ac:dyDescent="0.2">
      <c r="A47" s="3">
        <v>34</v>
      </c>
      <c r="B47" s="9" t="s">
        <v>41</v>
      </c>
      <c r="C47" s="9" t="s">
        <v>42</v>
      </c>
      <c r="D47" s="12">
        <f t="shared" si="3"/>
        <v>8.7999999999999988E-3</v>
      </c>
      <c r="E47" s="13">
        <f t="shared" si="4"/>
        <v>5.5000000000000003E-4</v>
      </c>
      <c r="F47" s="7">
        <f t="shared" si="5"/>
        <v>5.5000000000000003E-4</v>
      </c>
      <c r="G47" s="7">
        <f t="shared" si="6"/>
        <v>1.1000000000000001E-3</v>
      </c>
      <c r="H47" s="11">
        <v>1.0999999999999999E-2</v>
      </c>
      <c r="I47" s="3">
        <v>1426.95</v>
      </c>
    </row>
    <row r="48" spans="1:9" s="6" customFormat="1" ht="15" customHeight="1" x14ac:dyDescent="0.2">
      <c r="A48" s="3">
        <v>35</v>
      </c>
      <c r="B48" s="9" t="s">
        <v>43</v>
      </c>
      <c r="C48" s="9" t="s">
        <v>15</v>
      </c>
      <c r="D48" s="12">
        <f t="shared" si="3"/>
        <v>3.6800000000000006E-2</v>
      </c>
      <c r="E48" s="13">
        <f t="shared" si="4"/>
        <v>2.3E-3</v>
      </c>
      <c r="F48" s="7">
        <f t="shared" si="5"/>
        <v>2.3E-3</v>
      </c>
      <c r="G48" s="7">
        <f t="shared" si="6"/>
        <v>4.5999999999999999E-3</v>
      </c>
      <c r="H48" s="11">
        <v>4.5999999999999999E-2</v>
      </c>
      <c r="I48" s="3">
        <v>6183.44</v>
      </c>
    </row>
    <row r="49" spans="1:9" s="6" customFormat="1" ht="15" customHeight="1" x14ac:dyDescent="0.2">
      <c r="A49" s="3"/>
      <c r="B49" s="9"/>
      <c r="C49" s="9"/>
      <c r="D49" s="12"/>
      <c r="E49" s="13"/>
      <c r="F49" s="7"/>
      <c r="G49" s="7"/>
      <c r="H49" s="11"/>
      <c r="I49" s="3"/>
    </row>
    <row r="50" spans="1:9" s="6" customFormat="1" ht="15.75" customHeight="1" x14ac:dyDescent="0.2">
      <c r="A50" s="3">
        <v>36</v>
      </c>
      <c r="B50" s="9" t="s">
        <v>44</v>
      </c>
      <c r="C50" s="9" t="s">
        <v>45</v>
      </c>
      <c r="D50" s="12">
        <f t="shared" si="3"/>
        <v>0.90879999999999994</v>
      </c>
      <c r="E50" s="13">
        <f t="shared" si="4"/>
        <v>5.6799999999999996E-2</v>
      </c>
      <c r="F50" s="7">
        <f t="shared" si="5"/>
        <v>5.6799999999999996E-2</v>
      </c>
      <c r="G50" s="7">
        <f t="shared" si="6"/>
        <v>0.11359999999999999</v>
      </c>
      <c r="H50" s="11">
        <v>1.1359999999999999</v>
      </c>
      <c r="I50" s="3">
        <v>154211.54999999999</v>
      </c>
    </row>
    <row r="51" spans="1:9" s="6" customFormat="1" ht="15.75" customHeight="1" x14ac:dyDescent="0.2">
      <c r="A51" s="3">
        <v>37</v>
      </c>
      <c r="B51" s="9" t="s">
        <v>46</v>
      </c>
      <c r="C51" s="9" t="s">
        <v>47</v>
      </c>
      <c r="D51" s="12">
        <f t="shared" si="3"/>
        <v>1.9608000000000001</v>
      </c>
      <c r="E51" s="13">
        <f t="shared" si="4"/>
        <v>0.12255000000000001</v>
      </c>
      <c r="F51" s="7">
        <f t="shared" si="5"/>
        <v>0.12255000000000001</v>
      </c>
      <c r="G51" s="7">
        <f t="shared" si="6"/>
        <v>0.24510000000000001</v>
      </c>
      <c r="H51" s="11">
        <v>2.4510000000000001</v>
      </c>
      <c r="I51" s="3">
        <v>332655.06</v>
      </c>
    </row>
    <row r="52" spans="1:9" s="6" customFormat="1" ht="15.75" customHeight="1" x14ac:dyDescent="0.2">
      <c r="A52" s="3"/>
      <c r="B52" s="9"/>
      <c r="C52" s="9"/>
      <c r="D52" s="12"/>
      <c r="E52" s="13">
        <f t="shared" si="4"/>
        <v>0</v>
      </c>
      <c r="F52" s="7">
        <f t="shared" si="5"/>
        <v>0</v>
      </c>
      <c r="G52" s="7">
        <f t="shared" si="6"/>
        <v>0</v>
      </c>
      <c r="H52" s="11"/>
      <c r="I52" s="3"/>
    </row>
    <row r="53" spans="1:9" s="6" customFormat="1" ht="15.75" customHeight="1" x14ac:dyDescent="0.2">
      <c r="A53" s="3"/>
      <c r="B53" s="8" t="s">
        <v>68</v>
      </c>
      <c r="C53" s="24"/>
      <c r="D53" s="8"/>
      <c r="E53" s="13">
        <f t="shared" si="4"/>
        <v>0</v>
      </c>
      <c r="F53" s="7">
        <f t="shared" si="5"/>
        <v>0</v>
      </c>
      <c r="G53" s="7">
        <f t="shared" si="6"/>
        <v>0</v>
      </c>
      <c r="H53" s="11"/>
      <c r="I53" s="8"/>
    </row>
    <row r="54" spans="1:9" s="6" customFormat="1" ht="24" customHeight="1" x14ac:dyDescent="0.2">
      <c r="A54" s="3">
        <v>38</v>
      </c>
      <c r="B54" s="9" t="s">
        <v>82</v>
      </c>
      <c r="C54" s="9" t="s">
        <v>37</v>
      </c>
      <c r="D54" s="12">
        <f t="shared" si="3"/>
        <v>1.9999999999999997E-2</v>
      </c>
      <c r="E54" s="13">
        <f t="shared" si="4"/>
        <v>1.2500000000000002E-3</v>
      </c>
      <c r="F54" s="7">
        <f t="shared" si="5"/>
        <v>1.2500000000000002E-3</v>
      </c>
      <c r="G54" s="7">
        <f t="shared" si="6"/>
        <v>2.5000000000000005E-3</v>
      </c>
      <c r="H54" s="11">
        <v>2.5000000000000001E-2</v>
      </c>
      <c r="I54" s="3">
        <v>3426.42</v>
      </c>
    </row>
    <row r="55" spans="1:9" s="6" customFormat="1" ht="21" customHeight="1" x14ac:dyDescent="0.2">
      <c r="A55" s="3">
        <v>39</v>
      </c>
      <c r="B55" s="9" t="s">
        <v>83</v>
      </c>
      <c r="C55" s="9" t="s">
        <v>37</v>
      </c>
      <c r="D55" s="12">
        <f t="shared" si="3"/>
        <v>0.80800000000000005</v>
      </c>
      <c r="E55" s="13">
        <f t="shared" si="4"/>
        <v>5.0500000000000003E-2</v>
      </c>
      <c r="F55" s="7">
        <f t="shared" si="5"/>
        <v>5.0500000000000003E-2</v>
      </c>
      <c r="G55" s="7">
        <f t="shared" si="6"/>
        <v>0.10100000000000001</v>
      </c>
      <c r="H55" s="11">
        <v>1.01</v>
      </c>
      <c r="I55" s="3">
        <v>137107.04999999999</v>
      </c>
    </row>
    <row r="56" spans="1:9" s="6" customFormat="1" ht="33" customHeight="1" x14ac:dyDescent="0.2">
      <c r="A56" s="3">
        <v>40</v>
      </c>
      <c r="B56" s="9" t="s">
        <v>69</v>
      </c>
      <c r="C56" s="9" t="s">
        <v>84</v>
      </c>
      <c r="D56" s="12">
        <f t="shared" si="3"/>
        <v>1.7599999999999998E-2</v>
      </c>
      <c r="E56" s="13">
        <f t="shared" si="4"/>
        <v>1.1000000000000001E-3</v>
      </c>
      <c r="F56" s="7">
        <f t="shared" si="5"/>
        <v>1.1000000000000001E-3</v>
      </c>
      <c r="G56" s="7">
        <f t="shared" si="6"/>
        <v>2.2000000000000001E-3</v>
      </c>
      <c r="H56" s="11">
        <v>2.1999999999999999E-2</v>
      </c>
      <c r="I56" s="3">
        <v>2942.77</v>
      </c>
    </row>
    <row r="57" spans="1:9" s="6" customFormat="1" ht="15.75" customHeight="1" x14ac:dyDescent="0.2">
      <c r="A57" s="3"/>
      <c r="B57" s="9"/>
      <c r="C57" s="9"/>
      <c r="D57" s="12"/>
      <c r="E57" s="13"/>
      <c r="F57" s="7"/>
      <c r="G57" s="7"/>
      <c r="H57" s="11"/>
      <c r="I57" s="3"/>
    </row>
    <row r="58" spans="1:9" s="6" customFormat="1" ht="20.25" customHeight="1" x14ac:dyDescent="0.2">
      <c r="A58" s="3"/>
      <c r="B58" s="8" t="s">
        <v>48</v>
      </c>
      <c r="C58" s="23"/>
      <c r="D58" s="8"/>
      <c r="E58" s="13"/>
      <c r="F58" s="7"/>
      <c r="G58" s="7"/>
      <c r="H58" s="11"/>
      <c r="I58" s="8"/>
    </row>
    <row r="59" spans="1:9" s="6" customFormat="1" ht="33.75" customHeight="1" x14ac:dyDescent="0.2">
      <c r="A59" s="3">
        <v>41</v>
      </c>
      <c r="B59" s="9" t="s">
        <v>61</v>
      </c>
      <c r="C59" s="9" t="s">
        <v>62</v>
      </c>
      <c r="D59" s="12">
        <f t="shared" si="3"/>
        <v>0.41360000000000002</v>
      </c>
      <c r="E59" s="19">
        <f t="shared" si="4"/>
        <v>2.5850000000000001E-2</v>
      </c>
      <c r="F59" s="7">
        <f t="shared" si="5"/>
        <v>2.5850000000000001E-2</v>
      </c>
      <c r="G59" s="7">
        <f t="shared" si="6"/>
        <v>5.1700000000000003E-2</v>
      </c>
      <c r="H59" s="11">
        <v>0.51700000000000002</v>
      </c>
      <c r="I59" s="3">
        <v>70141.94</v>
      </c>
    </row>
    <row r="60" spans="1:9" s="6" customFormat="1" ht="33.75" customHeight="1" x14ac:dyDescent="0.2">
      <c r="A60" s="3">
        <v>42</v>
      </c>
      <c r="B60" s="9" t="s">
        <v>81</v>
      </c>
      <c r="C60" s="9"/>
      <c r="D60" s="12">
        <f t="shared" si="3"/>
        <v>0.48880000000000007</v>
      </c>
      <c r="E60" s="19">
        <f t="shared" si="4"/>
        <v>3.0550000000000001E-2</v>
      </c>
      <c r="F60" s="7">
        <f t="shared" si="5"/>
        <v>3.0550000000000001E-2</v>
      </c>
      <c r="G60" s="7">
        <f t="shared" si="6"/>
        <v>6.1100000000000002E-2</v>
      </c>
      <c r="H60" s="11">
        <v>0.61099999999999999</v>
      </c>
      <c r="I60" s="3">
        <v>82915.12</v>
      </c>
    </row>
    <row r="61" spans="1:9" s="6" customFormat="1" ht="47.25" customHeight="1" x14ac:dyDescent="0.2">
      <c r="A61" s="3">
        <v>43</v>
      </c>
      <c r="B61" s="9" t="s">
        <v>85</v>
      </c>
      <c r="C61" s="9" t="s">
        <v>15</v>
      </c>
      <c r="D61" s="12">
        <f t="shared" si="3"/>
        <v>4.8000000000000004E-3</v>
      </c>
      <c r="E61" s="13">
        <f t="shared" si="4"/>
        <v>3.0000000000000003E-4</v>
      </c>
      <c r="F61" s="7">
        <f t="shared" si="5"/>
        <v>3.0000000000000003E-4</v>
      </c>
      <c r="G61" s="7">
        <f t="shared" si="6"/>
        <v>6.0000000000000006E-4</v>
      </c>
      <c r="H61" s="11">
        <v>6.0000000000000001E-3</v>
      </c>
      <c r="I61" s="3">
        <v>831.92</v>
      </c>
    </row>
    <row r="62" spans="1:9" s="6" customFormat="1" ht="19.5" customHeight="1" x14ac:dyDescent="0.2">
      <c r="A62" s="3">
        <v>44</v>
      </c>
      <c r="B62" s="9" t="s">
        <v>86</v>
      </c>
      <c r="C62" s="9" t="s">
        <v>25</v>
      </c>
      <c r="D62" s="12">
        <f t="shared" si="3"/>
        <v>2.5599999999999998E-2</v>
      </c>
      <c r="E62" s="13">
        <f t="shared" si="4"/>
        <v>1.6000000000000001E-3</v>
      </c>
      <c r="F62" s="7">
        <f t="shared" si="5"/>
        <v>1.6000000000000001E-3</v>
      </c>
      <c r="G62" s="7">
        <f t="shared" si="6"/>
        <v>3.2000000000000002E-3</v>
      </c>
      <c r="H62" s="11">
        <v>3.2000000000000001E-2</v>
      </c>
      <c r="I62" s="3">
        <v>4321.6899999999996</v>
      </c>
    </row>
    <row r="63" spans="1:9" s="6" customFormat="1" ht="18.75" customHeight="1" x14ac:dyDescent="0.2">
      <c r="A63" s="3">
        <v>45</v>
      </c>
      <c r="B63" s="9" t="s">
        <v>49</v>
      </c>
      <c r="C63" s="9" t="s">
        <v>25</v>
      </c>
      <c r="D63" s="12">
        <f t="shared" si="3"/>
        <v>1.8400000000000003E-2</v>
      </c>
      <c r="E63" s="13">
        <f t="shared" si="4"/>
        <v>1.15E-3</v>
      </c>
      <c r="F63" s="7">
        <f t="shared" si="5"/>
        <v>1.15E-3</v>
      </c>
      <c r="G63" s="7">
        <f t="shared" si="6"/>
        <v>2.3E-3</v>
      </c>
      <c r="H63" s="11">
        <v>2.3E-2</v>
      </c>
      <c r="I63" s="3">
        <v>3179.42</v>
      </c>
    </row>
    <row r="64" spans="1:9" s="6" customFormat="1" ht="21" customHeight="1" x14ac:dyDescent="0.2">
      <c r="A64" s="3"/>
      <c r="B64" s="9"/>
      <c r="C64" s="7"/>
      <c r="D64" s="12"/>
      <c r="E64" s="13"/>
      <c r="F64" s="7"/>
      <c r="G64" s="7"/>
      <c r="H64" s="11"/>
      <c r="I64" s="3"/>
    </row>
    <row r="65" spans="1:9" s="6" customFormat="1" ht="32.25" customHeight="1" x14ac:dyDescent="0.2">
      <c r="A65" s="3"/>
      <c r="B65" s="18" t="s">
        <v>50</v>
      </c>
      <c r="C65" s="24"/>
      <c r="D65" s="8"/>
      <c r="E65" s="13"/>
      <c r="F65" s="7"/>
      <c r="G65" s="7"/>
      <c r="H65" s="11"/>
      <c r="I65" s="8"/>
    </row>
    <row r="66" spans="1:9" s="6" customFormat="1" ht="30.75" customHeight="1" x14ac:dyDescent="0.2">
      <c r="A66" s="3">
        <v>46</v>
      </c>
      <c r="B66" s="9" t="s">
        <v>51</v>
      </c>
      <c r="C66" s="9" t="s">
        <v>15</v>
      </c>
      <c r="D66" s="12">
        <f t="shared" si="3"/>
        <v>8.0000000000000002E-3</v>
      </c>
      <c r="E66" s="13">
        <f t="shared" si="4"/>
        <v>5.0000000000000001E-4</v>
      </c>
      <c r="F66" s="7">
        <f t="shared" si="5"/>
        <v>5.0000000000000001E-4</v>
      </c>
      <c r="G66" s="7">
        <f t="shared" si="6"/>
        <v>1E-3</v>
      </c>
      <c r="H66" s="11">
        <v>0.01</v>
      </c>
      <c r="I66" s="3">
        <v>1349.71</v>
      </c>
    </row>
    <row r="67" spans="1:9" s="6" customFormat="1" ht="31.5" customHeight="1" x14ac:dyDescent="0.2">
      <c r="A67" s="3">
        <v>47</v>
      </c>
      <c r="B67" s="9" t="s">
        <v>52</v>
      </c>
      <c r="C67" s="9" t="s">
        <v>25</v>
      </c>
      <c r="D67" s="12">
        <f t="shared" si="3"/>
        <v>5.1199999999999996E-2</v>
      </c>
      <c r="E67" s="13">
        <f t="shared" si="4"/>
        <v>3.2000000000000002E-3</v>
      </c>
      <c r="F67" s="7">
        <f t="shared" si="5"/>
        <v>3.2000000000000002E-3</v>
      </c>
      <c r="G67" s="7">
        <f t="shared" si="6"/>
        <v>6.4000000000000003E-3</v>
      </c>
      <c r="H67" s="11">
        <v>6.4000000000000001E-2</v>
      </c>
      <c r="I67" s="3">
        <v>8675.49</v>
      </c>
    </row>
    <row r="68" spans="1:9" s="6" customFormat="1" ht="27.75" customHeight="1" x14ac:dyDescent="0.2">
      <c r="A68" s="3">
        <v>48</v>
      </c>
      <c r="B68" s="9" t="s">
        <v>53</v>
      </c>
      <c r="C68" s="9" t="s">
        <v>54</v>
      </c>
      <c r="D68" s="12">
        <f t="shared" si="3"/>
        <v>0.58720000000000006</v>
      </c>
      <c r="E68" s="13">
        <f t="shared" si="4"/>
        <v>3.6700000000000003E-2</v>
      </c>
      <c r="F68" s="7">
        <f t="shared" si="5"/>
        <v>3.6700000000000003E-2</v>
      </c>
      <c r="G68" s="7">
        <f t="shared" si="6"/>
        <v>7.3400000000000007E-2</v>
      </c>
      <c r="H68" s="11">
        <v>0.73399999999999999</v>
      </c>
      <c r="I68" s="3">
        <v>99571.62</v>
      </c>
    </row>
    <row r="69" spans="1:9" s="6" customFormat="1" ht="14.25" customHeight="1" x14ac:dyDescent="0.2">
      <c r="A69" s="3"/>
      <c r="B69" s="9"/>
      <c r="C69" s="9"/>
      <c r="D69" s="12"/>
      <c r="E69" s="13"/>
      <c r="F69" s="7"/>
      <c r="G69" s="7"/>
      <c r="H69" s="11"/>
      <c r="I69" s="3"/>
    </row>
    <row r="70" spans="1:9" s="6" customFormat="1" ht="21.95" customHeight="1" x14ac:dyDescent="0.2">
      <c r="A70" s="3">
        <v>49</v>
      </c>
      <c r="B70" s="9" t="s">
        <v>55</v>
      </c>
      <c r="C70" s="7"/>
      <c r="D70" s="12">
        <v>1.88</v>
      </c>
      <c r="E70" s="13"/>
      <c r="F70" s="7"/>
      <c r="G70" s="7"/>
      <c r="H70" s="11"/>
      <c r="I70" s="3">
        <v>318875.12</v>
      </c>
    </row>
    <row r="71" spans="1:9" s="6" customFormat="1" ht="24" customHeight="1" x14ac:dyDescent="0.2">
      <c r="A71" s="3">
        <v>50</v>
      </c>
      <c r="B71" s="9" t="s">
        <v>56</v>
      </c>
      <c r="C71" s="7"/>
      <c r="D71" s="12">
        <f>0.94+0.94</f>
        <v>1.88</v>
      </c>
      <c r="E71" s="13"/>
      <c r="F71" s="7"/>
      <c r="G71" s="7"/>
      <c r="H71" s="11"/>
      <c r="I71" s="3">
        <v>318875.12</v>
      </c>
    </row>
    <row r="72" spans="1:9" s="6" customFormat="1" ht="21" customHeight="1" x14ac:dyDescent="0.2">
      <c r="A72" s="3"/>
      <c r="B72" s="14" t="s">
        <v>57</v>
      </c>
      <c r="C72" s="7"/>
      <c r="D72" s="32">
        <f t="shared" ref="D72:I72" si="7">SUM(D6:D71)</f>
        <v>18.800799999999995</v>
      </c>
      <c r="E72" s="32">
        <f t="shared" si="7"/>
        <v>0.94004999999999983</v>
      </c>
      <c r="F72" s="32">
        <f t="shared" si="7"/>
        <v>0.94004999999999983</v>
      </c>
      <c r="G72" s="32">
        <f t="shared" si="7"/>
        <v>1.8800999999999997</v>
      </c>
      <c r="H72" s="32">
        <f t="shared" si="7"/>
        <v>18.801000000000002</v>
      </c>
      <c r="I72" s="32">
        <f t="shared" si="7"/>
        <v>3188751.1299999994</v>
      </c>
    </row>
  </sheetData>
  <mergeCells count="2">
    <mergeCell ref="A1:I1"/>
    <mergeCell ref="A2:I2"/>
  </mergeCells>
  <pageMargins left="0.59055118110236227" right="0.39370078740157483" top="0.78740157480314965" bottom="0.39370078740157483" header="0.51181102362204722" footer="0.51181102362204722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zoomScaleNormal="174" zoomScaleSheetLayoutView="160" workbookViewId="0">
      <selection activeCell="K7" sqref="K7"/>
    </sheetView>
  </sheetViews>
  <sheetFormatPr defaultRowHeight="15" x14ac:dyDescent="0.2"/>
  <cols>
    <col min="1" max="1" width="7.28515625" style="1" customWidth="1"/>
    <col min="2" max="2" width="58.85546875" style="2" customWidth="1"/>
    <col min="3" max="3" width="19" style="2" customWidth="1"/>
    <col min="4" max="4" width="17.28515625" style="1" customWidth="1"/>
    <col min="5" max="5" width="15.5703125" style="2" hidden="1" customWidth="1"/>
    <col min="6" max="6" width="14" style="2" hidden="1" customWidth="1"/>
    <col min="7" max="7" width="13.7109375" style="2" hidden="1" customWidth="1"/>
    <col min="8" max="8" width="14" style="1" hidden="1" customWidth="1"/>
    <col min="9" max="9" width="17.42578125" style="1" customWidth="1"/>
    <col min="10" max="16384" width="9.140625" style="2"/>
  </cols>
  <sheetData>
    <row r="1" spans="1:9" ht="27.75" customHeight="1" x14ac:dyDescent="0.2">
      <c r="A1" s="36" t="s">
        <v>73</v>
      </c>
      <c r="B1" s="36"/>
      <c r="C1" s="36"/>
      <c r="D1" s="36"/>
      <c r="E1" s="36"/>
      <c r="F1" s="36"/>
      <c r="G1" s="36"/>
      <c r="H1" s="36"/>
      <c r="I1" s="36"/>
    </row>
    <row r="2" spans="1:9" ht="23.25" customHeight="1" x14ac:dyDescent="0.2">
      <c r="A2" s="37" t="s">
        <v>74</v>
      </c>
      <c r="B2" s="37"/>
      <c r="C2" s="37"/>
      <c r="D2" s="37"/>
      <c r="E2" s="37"/>
      <c r="F2" s="37"/>
      <c r="G2" s="37"/>
      <c r="H2" s="37"/>
      <c r="I2" s="37"/>
    </row>
    <row r="3" spans="1:9" s="6" customFormat="1" ht="66" customHeight="1" x14ac:dyDescent="0.2">
      <c r="A3" s="3" t="s">
        <v>0</v>
      </c>
      <c r="B3" s="4" t="s">
        <v>1</v>
      </c>
      <c r="C3" s="4" t="s">
        <v>2</v>
      </c>
      <c r="D3" s="4" t="s">
        <v>93</v>
      </c>
      <c r="E3" s="5" t="s">
        <v>4</v>
      </c>
      <c r="F3" s="5" t="s">
        <v>5</v>
      </c>
      <c r="G3" s="5" t="s">
        <v>6</v>
      </c>
      <c r="H3" s="5" t="s">
        <v>7</v>
      </c>
      <c r="I3" s="3" t="s">
        <v>94</v>
      </c>
    </row>
    <row r="4" spans="1:9" s="6" customFormat="1" ht="40.5" customHeight="1" x14ac:dyDescent="0.2">
      <c r="A4" s="3"/>
      <c r="B4" s="4" t="s">
        <v>8</v>
      </c>
      <c r="C4" s="4"/>
      <c r="D4" s="4"/>
      <c r="E4" s="7"/>
      <c r="F4" s="7"/>
      <c r="G4" s="7"/>
      <c r="H4" s="3"/>
      <c r="I4" s="3"/>
    </row>
    <row r="5" spans="1:9" s="6" customFormat="1" ht="19.5" customHeight="1" x14ac:dyDescent="0.2">
      <c r="A5" s="3"/>
      <c r="B5" s="8" t="s">
        <v>9</v>
      </c>
      <c r="C5" s="23"/>
      <c r="D5" s="25">
        <f>SUM(D6:D21)</f>
        <v>4.4647999999999994</v>
      </c>
      <c r="E5" s="7"/>
      <c r="F5" s="7"/>
      <c r="G5" s="7"/>
      <c r="H5" s="3"/>
      <c r="I5" s="26">
        <v>4.46</v>
      </c>
    </row>
    <row r="6" spans="1:9" s="6" customFormat="1" ht="27" customHeight="1" x14ac:dyDescent="0.2">
      <c r="A6" s="3">
        <v>1</v>
      </c>
      <c r="B6" s="9" t="s">
        <v>16</v>
      </c>
      <c r="C6" s="9" t="s">
        <v>17</v>
      </c>
      <c r="D6" s="10">
        <f t="shared" ref="D6:D69" si="0">H6-E6-F6-G6</f>
        <v>5.4400000000000004E-2</v>
      </c>
      <c r="E6" s="7">
        <f t="shared" ref="E6:E69" si="1">H6*0.05</f>
        <v>3.4000000000000002E-3</v>
      </c>
      <c r="F6" s="7">
        <f t="shared" ref="F6:F69" si="2">H6*0.05</f>
        <v>3.4000000000000002E-3</v>
      </c>
      <c r="G6" s="7">
        <f t="shared" ref="G6:G69" si="3">H6*0.1</f>
        <v>6.8000000000000005E-3</v>
      </c>
      <c r="H6" s="11">
        <v>6.8000000000000005E-2</v>
      </c>
      <c r="I6" s="3"/>
    </row>
    <row r="7" spans="1:9" s="6" customFormat="1" ht="162" customHeight="1" x14ac:dyDescent="0.2">
      <c r="A7" s="3">
        <f>A6+1</f>
        <v>2</v>
      </c>
      <c r="B7" s="9" t="s">
        <v>18</v>
      </c>
      <c r="C7" s="9" t="s">
        <v>10</v>
      </c>
      <c r="D7" s="10">
        <f t="shared" si="0"/>
        <v>2.5231999999999997</v>
      </c>
      <c r="E7" s="7">
        <f t="shared" si="1"/>
        <v>0.15770000000000001</v>
      </c>
      <c r="F7" s="7">
        <f t="shared" si="2"/>
        <v>0.15770000000000001</v>
      </c>
      <c r="G7" s="7">
        <f t="shared" si="3"/>
        <v>0.31540000000000001</v>
      </c>
      <c r="H7" s="11">
        <v>3.1539999999999999</v>
      </c>
      <c r="I7" s="3"/>
    </row>
    <row r="8" spans="1:9" s="6" customFormat="1" ht="17.25" customHeight="1" x14ac:dyDescent="0.2">
      <c r="A8" s="3">
        <f t="shared" ref="A8:A21" si="4">A7+1</f>
        <v>3</v>
      </c>
      <c r="B8" s="20" t="s">
        <v>75</v>
      </c>
      <c r="C8" s="9" t="s">
        <v>19</v>
      </c>
      <c r="D8" s="10">
        <f t="shared" si="0"/>
        <v>4.1599999999999998E-2</v>
      </c>
      <c r="E8" s="7">
        <f t="shared" si="1"/>
        <v>2.5999999999999999E-3</v>
      </c>
      <c r="F8" s="7">
        <f t="shared" si="2"/>
        <v>2.5999999999999999E-3</v>
      </c>
      <c r="G8" s="7">
        <f t="shared" si="3"/>
        <v>5.1999999999999998E-3</v>
      </c>
      <c r="H8" s="11">
        <v>5.1999999999999998E-2</v>
      </c>
      <c r="I8" s="3"/>
    </row>
    <row r="9" spans="1:9" s="6" customFormat="1" ht="72" customHeight="1" x14ac:dyDescent="0.2">
      <c r="A9" s="3">
        <f t="shared" si="4"/>
        <v>4</v>
      </c>
      <c r="B9" s="9" t="s">
        <v>20</v>
      </c>
      <c r="C9" s="9" t="s">
        <v>19</v>
      </c>
      <c r="D9" s="10">
        <f t="shared" si="0"/>
        <v>3.5199999999999995E-2</v>
      </c>
      <c r="E9" s="7">
        <f t="shared" si="1"/>
        <v>2.2000000000000001E-3</v>
      </c>
      <c r="F9" s="7">
        <f t="shared" si="2"/>
        <v>2.2000000000000001E-3</v>
      </c>
      <c r="G9" s="7">
        <f t="shared" si="3"/>
        <v>4.4000000000000003E-3</v>
      </c>
      <c r="H9" s="11">
        <v>4.3999999999999997E-2</v>
      </c>
      <c r="I9" s="3"/>
    </row>
    <row r="10" spans="1:9" s="6" customFormat="1" ht="30" customHeight="1" x14ac:dyDescent="0.2">
      <c r="A10" s="3">
        <f t="shared" si="4"/>
        <v>5</v>
      </c>
      <c r="B10" s="9" t="s">
        <v>21</v>
      </c>
      <c r="C10" s="9" t="s">
        <v>19</v>
      </c>
      <c r="D10" s="10">
        <f t="shared" si="0"/>
        <v>1.8400000000000003E-2</v>
      </c>
      <c r="E10" s="7">
        <f t="shared" si="1"/>
        <v>1.15E-3</v>
      </c>
      <c r="F10" s="7">
        <f t="shared" si="2"/>
        <v>1.15E-3</v>
      </c>
      <c r="G10" s="7">
        <f t="shared" si="3"/>
        <v>2.3E-3</v>
      </c>
      <c r="H10" s="11">
        <v>2.3E-2</v>
      </c>
      <c r="I10" s="3"/>
    </row>
    <row r="11" spans="1:9" s="6" customFormat="1" ht="26.25" customHeight="1" x14ac:dyDescent="0.2">
      <c r="A11" s="3">
        <f t="shared" si="4"/>
        <v>6</v>
      </c>
      <c r="B11" s="9" t="s">
        <v>22</v>
      </c>
      <c r="C11" s="9" t="s">
        <v>23</v>
      </c>
      <c r="D11" s="12">
        <f t="shared" si="0"/>
        <v>1.6E-2</v>
      </c>
      <c r="E11" s="7">
        <f t="shared" si="1"/>
        <v>1E-3</v>
      </c>
      <c r="F11" s="7">
        <f t="shared" si="2"/>
        <v>1E-3</v>
      </c>
      <c r="G11" s="7">
        <f t="shared" si="3"/>
        <v>2E-3</v>
      </c>
      <c r="H11" s="11">
        <v>0.02</v>
      </c>
      <c r="I11" s="3"/>
    </row>
    <row r="12" spans="1:9" s="6" customFormat="1" ht="29.25" customHeight="1" x14ac:dyDescent="0.2">
      <c r="A12" s="3">
        <f t="shared" si="4"/>
        <v>7</v>
      </c>
      <c r="B12" s="9" t="s">
        <v>24</v>
      </c>
      <c r="C12" s="9" t="s">
        <v>25</v>
      </c>
      <c r="D12" s="12">
        <f t="shared" si="0"/>
        <v>0.21280000000000002</v>
      </c>
      <c r="E12" s="7">
        <f t="shared" si="1"/>
        <v>1.3300000000000001E-2</v>
      </c>
      <c r="F12" s="7">
        <f t="shared" si="2"/>
        <v>1.3300000000000001E-2</v>
      </c>
      <c r="G12" s="7">
        <f t="shared" si="3"/>
        <v>2.6600000000000002E-2</v>
      </c>
      <c r="H12" s="11">
        <v>0.26600000000000001</v>
      </c>
      <c r="I12" s="3"/>
    </row>
    <row r="13" spans="1:9" s="6" customFormat="1" ht="19.5" customHeight="1" x14ac:dyDescent="0.2">
      <c r="A13" s="3">
        <f t="shared" si="4"/>
        <v>8</v>
      </c>
      <c r="B13" s="21" t="s">
        <v>58</v>
      </c>
      <c r="C13" s="6" t="s">
        <v>10</v>
      </c>
      <c r="D13" s="12">
        <f t="shared" si="0"/>
        <v>0.71839999999999993</v>
      </c>
      <c r="E13" s="7">
        <f t="shared" si="1"/>
        <v>4.4900000000000002E-2</v>
      </c>
      <c r="F13" s="7">
        <f t="shared" si="2"/>
        <v>4.4900000000000002E-2</v>
      </c>
      <c r="G13" s="13">
        <f t="shared" si="3"/>
        <v>8.9800000000000005E-2</v>
      </c>
      <c r="H13" s="11">
        <v>0.89800000000000002</v>
      </c>
      <c r="I13" s="3"/>
    </row>
    <row r="14" spans="1:9" s="6" customFormat="1" ht="19.5" customHeight="1" x14ac:dyDescent="0.2">
      <c r="A14" s="3">
        <f t="shared" si="4"/>
        <v>9</v>
      </c>
      <c r="B14" s="21" t="s">
        <v>76</v>
      </c>
      <c r="C14" s="9" t="s">
        <v>10</v>
      </c>
      <c r="D14" s="12">
        <f t="shared" si="0"/>
        <v>0.33679999999999999</v>
      </c>
      <c r="E14" s="7">
        <f t="shared" si="1"/>
        <v>2.1049999999999999E-2</v>
      </c>
      <c r="F14" s="7">
        <f t="shared" si="2"/>
        <v>2.1049999999999999E-2</v>
      </c>
      <c r="G14" s="13">
        <f t="shared" si="3"/>
        <v>4.2099999999999999E-2</v>
      </c>
      <c r="H14" s="11">
        <v>0.42099999999999999</v>
      </c>
      <c r="I14" s="3"/>
    </row>
    <row r="15" spans="1:9" s="6" customFormat="1" ht="18" customHeight="1" x14ac:dyDescent="0.2">
      <c r="A15" s="3">
        <f t="shared" si="4"/>
        <v>10</v>
      </c>
      <c r="B15" s="9" t="s">
        <v>77</v>
      </c>
      <c r="C15" s="9" t="s">
        <v>10</v>
      </c>
      <c r="D15" s="12">
        <f t="shared" si="0"/>
        <v>3.44E-2</v>
      </c>
      <c r="E15" s="7">
        <f t="shared" si="1"/>
        <v>2.15E-3</v>
      </c>
      <c r="F15" s="7">
        <f t="shared" si="2"/>
        <v>2.15E-3</v>
      </c>
      <c r="G15" s="7">
        <f t="shared" si="3"/>
        <v>4.3E-3</v>
      </c>
      <c r="H15" s="11">
        <v>4.2999999999999997E-2</v>
      </c>
      <c r="I15" s="3"/>
    </row>
    <row r="16" spans="1:9" s="6" customFormat="1" ht="19.5" customHeight="1" x14ac:dyDescent="0.2">
      <c r="A16" s="3">
        <f t="shared" si="4"/>
        <v>11</v>
      </c>
      <c r="B16" s="21" t="s">
        <v>11</v>
      </c>
      <c r="C16" s="9" t="s">
        <v>10</v>
      </c>
      <c r="D16" s="12">
        <f t="shared" si="0"/>
        <v>0.17519999999999999</v>
      </c>
      <c r="E16" s="7">
        <f t="shared" si="1"/>
        <v>1.0950000000000001E-2</v>
      </c>
      <c r="F16" s="7">
        <f t="shared" si="2"/>
        <v>1.0950000000000001E-2</v>
      </c>
      <c r="G16" s="7">
        <f t="shared" si="3"/>
        <v>2.1900000000000003E-2</v>
      </c>
      <c r="H16" s="11">
        <v>0.219</v>
      </c>
      <c r="I16" s="3"/>
    </row>
    <row r="17" spans="1:9" s="6" customFormat="1" ht="24" customHeight="1" x14ac:dyDescent="0.2">
      <c r="A17" s="3">
        <f t="shared" si="4"/>
        <v>12</v>
      </c>
      <c r="B17" s="21" t="s">
        <v>12</v>
      </c>
      <c r="C17" s="9" t="s">
        <v>23</v>
      </c>
      <c r="D17" s="12">
        <f t="shared" si="0"/>
        <v>1.2799999999999999E-2</v>
      </c>
      <c r="E17" s="7">
        <f t="shared" si="1"/>
        <v>8.0000000000000004E-4</v>
      </c>
      <c r="F17" s="7">
        <f t="shared" si="2"/>
        <v>8.0000000000000004E-4</v>
      </c>
      <c r="G17" s="7">
        <f t="shared" si="3"/>
        <v>1.6000000000000001E-3</v>
      </c>
      <c r="H17" s="11">
        <v>1.6E-2</v>
      </c>
      <c r="I17" s="3"/>
    </row>
    <row r="18" spans="1:9" s="6" customFormat="1" ht="18" customHeight="1" x14ac:dyDescent="0.2">
      <c r="A18" s="3">
        <f t="shared" si="4"/>
        <v>13</v>
      </c>
      <c r="B18" s="21" t="s">
        <v>78</v>
      </c>
      <c r="C18" s="9" t="s">
        <v>10</v>
      </c>
      <c r="D18" s="12">
        <f t="shared" si="0"/>
        <v>7.2800000000000004E-2</v>
      </c>
      <c r="E18" s="7">
        <f t="shared" si="1"/>
        <v>4.5500000000000002E-3</v>
      </c>
      <c r="F18" s="7">
        <f t="shared" si="2"/>
        <v>4.5500000000000002E-3</v>
      </c>
      <c r="G18" s="7">
        <f t="shared" si="3"/>
        <v>9.1000000000000004E-3</v>
      </c>
      <c r="H18" s="11">
        <v>9.0999999999999998E-2</v>
      </c>
      <c r="I18" s="3"/>
    </row>
    <row r="19" spans="1:9" s="6" customFormat="1" ht="19.5" customHeight="1" x14ac:dyDescent="0.2">
      <c r="A19" s="3">
        <f t="shared" si="4"/>
        <v>14</v>
      </c>
      <c r="B19" s="21" t="s">
        <v>79</v>
      </c>
      <c r="C19" s="9" t="s">
        <v>80</v>
      </c>
      <c r="D19" s="12">
        <f t="shared" si="0"/>
        <v>5.5999999999999999E-3</v>
      </c>
      <c r="E19" s="13">
        <f t="shared" si="1"/>
        <v>3.5000000000000005E-4</v>
      </c>
      <c r="F19" s="7">
        <f t="shared" si="2"/>
        <v>3.5000000000000005E-4</v>
      </c>
      <c r="G19" s="7">
        <f t="shared" si="3"/>
        <v>7.000000000000001E-4</v>
      </c>
      <c r="H19" s="11">
        <v>7.0000000000000001E-3</v>
      </c>
      <c r="I19" s="3"/>
    </row>
    <row r="20" spans="1:9" s="6" customFormat="1" ht="19.5" customHeight="1" x14ac:dyDescent="0.2">
      <c r="A20" s="3">
        <f t="shared" si="4"/>
        <v>15</v>
      </c>
      <c r="B20" s="20" t="s">
        <v>90</v>
      </c>
      <c r="C20" s="9" t="s">
        <v>84</v>
      </c>
      <c r="D20" s="12">
        <f t="shared" si="0"/>
        <v>2.7200000000000002E-2</v>
      </c>
      <c r="E20" s="13">
        <f t="shared" si="1"/>
        <v>1.7000000000000001E-3</v>
      </c>
      <c r="F20" s="7">
        <f t="shared" si="2"/>
        <v>1.7000000000000001E-3</v>
      </c>
      <c r="G20" s="7">
        <f t="shared" si="3"/>
        <v>3.4000000000000002E-3</v>
      </c>
      <c r="H20" s="11">
        <v>3.4000000000000002E-2</v>
      </c>
      <c r="I20" s="3"/>
    </row>
    <row r="21" spans="1:9" s="6" customFormat="1" ht="30" customHeight="1" x14ac:dyDescent="0.2">
      <c r="A21" s="3">
        <f t="shared" si="4"/>
        <v>16</v>
      </c>
      <c r="B21" s="9" t="s">
        <v>71</v>
      </c>
      <c r="C21" s="9" t="s">
        <v>15</v>
      </c>
      <c r="D21" s="10">
        <f t="shared" si="0"/>
        <v>0.18</v>
      </c>
      <c r="E21" s="13">
        <f t="shared" si="1"/>
        <v>1.1250000000000001E-2</v>
      </c>
      <c r="F21" s="7">
        <f t="shared" si="2"/>
        <v>1.1250000000000001E-2</v>
      </c>
      <c r="G21" s="7">
        <f t="shared" si="3"/>
        <v>2.2500000000000003E-2</v>
      </c>
      <c r="H21" s="11">
        <v>0.22500000000000001</v>
      </c>
      <c r="I21" s="3"/>
    </row>
    <row r="22" spans="1:9" s="6" customFormat="1" ht="30" customHeight="1" x14ac:dyDescent="0.2">
      <c r="A22" s="3"/>
      <c r="B22" s="8" t="s">
        <v>91</v>
      </c>
      <c r="C22" s="24"/>
      <c r="D22" s="25">
        <f>D23</f>
        <v>3.7999999999999999E-2</v>
      </c>
      <c r="E22" s="13"/>
      <c r="F22" s="7"/>
      <c r="G22" s="7"/>
      <c r="H22" s="11"/>
      <c r="I22" s="8">
        <v>8.5999999999999993E-2</v>
      </c>
    </row>
    <row r="23" spans="1:9" s="6" customFormat="1" ht="30" customHeight="1" x14ac:dyDescent="0.2">
      <c r="A23" s="3">
        <v>17</v>
      </c>
      <c r="B23" s="9" t="s">
        <v>13</v>
      </c>
      <c r="C23" s="7" t="s">
        <v>14</v>
      </c>
      <c r="D23" s="11">
        <v>3.7999999999999999E-2</v>
      </c>
      <c r="E23" s="13"/>
      <c r="F23" s="7"/>
      <c r="G23" s="7"/>
      <c r="H23" s="11"/>
      <c r="I23" s="3"/>
    </row>
    <row r="24" spans="1:9" s="6" customFormat="1" ht="19.5" customHeight="1" x14ac:dyDescent="0.2">
      <c r="A24" s="3"/>
      <c r="B24" s="9"/>
      <c r="C24" s="9"/>
      <c r="D24" s="12"/>
      <c r="E24" s="13"/>
      <c r="F24" s="7"/>
      <c r="G24" s="7"/>
      <c r="H24" s="11"/>
      <c r="I24" s="3"/>
    </row>
    <row r="25" spans="1:9" s="6" customFormat="1" ht="19.5" customHeight="1" x14ac:dyDescent="0.2">
      <c r="A25" s="3"/>
      <c r="B25" s="8" t="s">
        <v>63</v>
      </c>
      <c r="C25" s="24"/>
      <c r="D25" s="18">
        <f>SUM(D26:D29)</f>
        <v>3.0072000000000001</v>
      </c>
      <c r="E25" s="13"/>
      <c r="F25" s="7"/>
      <c r="G25" s="7"/>
      <c r="H25" s="11"/>
      <c r="I25" s="8">
        <v>2.964</v>
      </c>
    </row>
    <row r="26" spans="1:9" s="6" customFormat="1" ht="54" customHeight="1" x14ac:dyDescent="0.2">
      <c r="A26" s="3">
        <v>18</v>
      </c>
      <c r="B26" s="9" t="s">
        <v>59</v>
      </c>
      <c r="C26" s="9" t="s">
        <v>45</v>
      </c>
      <c r="D26" s="12">
        <f t="shared" si="0"/>
        <v>2.6616</v>
      </c>
      <c r="E26" s="13">
        <f t="shared" si="1"/>
        <v>0.16635</v>
      </c>
      <c r="F26" s="7">
        <f t="shared" si="2"/>
        <v>0.16635</v>
      </c>
      <c r="G26" s="7">
        <f t="shared" si="3"/>
        <v>0.3327</v>
      </c>
      <c r="H26" s="11">
        <v>3.327</v>
      </c>
      <c r="I26" s="3"/>
    </row>
    <row r="27" spans="1:9" s="6" customFormat="1" ht="17.25" customHeight="1" x14ac:dyDescent="0.2">
      <c r="A27" s="3">
        <v>19</v>
      </c>
      <c r="B27" s="9" t="s">
        <v>60</v>
      </c>
      <c r="C27" s="9" t="s">
        <v>25</v>
      </c>
      <c r="D27" s="12">
        <f t="shared" si="0"/>
        <v>0.26080000000000003</v>
      </c>
      <c r="E27" s="13">
        <f t="shared" si="1"/>
        <v>1.6300000000000002E-2</v>
      </c>
      <c r="F27" s="7">
        <f t="shared" si="2"/>
        <v>1.6300000000000002E-2</v>
      </c>
      <c r="G27" s="7">
        <f t="shared" si="3"/>
        <v>3.2600000000000004E-2</v>
      </c>
      <c r="H27" s="11">
        <v>0.32600000000000001</v>
      </c>
      <c r="I27" s="3"/>
    </row>
    <row r="28" spans="1:9" s="6" customFormat="1" ht="16.5" customHeight="1" x14ac:dyDescent="0.2">
      <c r="A28" s="3">
        <v>20</v>
      </c>
      <c r="B28" s="9" t="s">
        <v>64</v>
      </c>
      <c r="C28" s="9" t="s">
        <v>65</v>
      </c>
      <c r="D28" s="12">
        <f t="shared" si="0"/>
        <v>5.8399999999999994E-2</v>
      </c>
      <c r="E28" s="13">
        <f t="shared" si="1"/>
        <v>3.65E-3</v>
      </c>
      <c r="F28" s="7">
        <f t="shared" si="2"/>
        <v>3.65E-3</v>
      </c>
      <c r="G28" s="7">
        <f t="shared" si="3"/>
        <v>7.3000000000000001E-3</v>
      </c>
      <c r="H28" s="11">
        <v>7.2999999999999995E-2</v>
      </c>
      <c r="I28" s="3"/>
    </row>
    <row r="29" spans="1:9" s="6" customFormat="1" ht="17.25" customHeight="1" x14ac:dyDescent="0.2">
      <c r="A29" s="3">
        <v>21</v>
      </c>
      <c r="B29" s="9" t="s">
        <v>66</v>
      </c>
      <c r="C29" s="9" t="s">
        <v>67</v>
      </c>
      <c r="D29" s="12">
        <f t="shared" si="0"/>
        <v>2.6400000000000003E-2</v>
      </c>
      <c r="E29" s="13">
        <f t="shared" si="1"/>
        <v>1.6500000000000002E-3</v>
      </c>
      <c r="F29" s="7">
        <f t="shared" si="2"/>
        <v>1.6500000000000002E-3</v>
      </c>
      <c r="G29" s="7">
        <f t="shared" si="3"/>
        <v>3.3000000000000004E-3</v>
      </c>
      <c r="H29" s="11">
        <v>3.3000000000000002E-2</v>
      </c>
      <c r="I29" s="3"/>
    </row>
    <row r="30" spans="1:9" s="6" customFormat="1" ht="16.5" customHeight="1" x14ac:dyDescent="0.2">
      <c r="A30" s="3"/>
      <c r="B30" s="9"/>
      <c r="C30" s="9"/>
      <c r="D30" s="12"/>
      <c r="E30" s="13">
        <f t="shared" si="1"/>
        <v>0</v>
      </c>
      <c r="F30" s="7">
        <f t="shared" si="2"/>
        <v>0</v>
      </c>
      <c r="G30" s="7">
        <f t="shared" si="3"/>
        <v>0</v>
      </c>
      <c r="H30" s="11"/>
      <c r="I30" s="3"/>
    </row>
    <row r="31" spans="1:9" s="6" customFormat="1" ht="24" customHeight="1" x14ac:dyDescent="0.2">
      <c r="A31" s="3"/>
      <c r="B31" s="8" t="s">
        <v>26</v>
      </c>
      <c r="C31" s="24"/>
      <c r="D31" s="18">
        <f>SUM(D33:D46)</f>
        <v>2.1727999999999996</v>
      </c>
      <c r="E31" s="13">
        <f t="shared" si="1"/>
        <v>0</v>
      </c>
      <c r="F31" s="7">
        <f t="shared" si="2"/>
        <v>0</v>
      </c>
      <c r="G31" s="7">
        <f t="shared" si="3"/>
        <v>0</v>
      </c>
      <c r="H31" s="11"/>
      <c r="I31" s="8">
        <v>2.3199999999999998</v>
      </c>
    </row>
    <row r="32" spans="1:9" s="6" customFormat="1" ht="28.5" customHeight="1" x14ac:dyDescent="0.2">
      <c r="A32" s="3"/>
      <c r="B32" s="16" t="s">
        <v>27</v>
      </c>
      <c r="C32" s="7"/>
      <c r="D32" s="12"/>
      <c r="E32" s="13">
        <f t="shared" si="1"/>
        <v>0</v>
      </c>
      <c r="F32" s="7">
        <f t="shared" si="2"/>
        <v>0</v>
      </c>
      <c r="G32" s="7">
        <f t="shared" si="3"/>
        <v>0</v>
      </c>
      <c r="H32" s="11"/>
      <c r="I32" s="3"/>
    </row>
    <row r="33" spans="1:9" s="6" customFormat="1" ht="17.25" customHeight="1" x14ac:dyDescent="0.2">
      <c r="A33" s="3">
        <v>22</v>
      </c>
      <c r="B33" s="9" t="s">
        <v>28</v>
      </c>
      <c r="C33" s="9" t="s">
        <v>29</v>
      </c>
      <c r="D33" s="12">
        <f t="shared" si="0"/>
        <v>4.1599999999999998E-2</v>
      </c>
      <c r="E33" s="13">
        <f t="shared" si="1"/>
        <v>2.5999999999999999E-3</v>
      </c>
      <c r="F33" s="7">
        <f t="shared" si="2"/>
        <v>2.5999999999999999E-3</v>
      </c>
      <c r="G33" s="7">
        <f t="shared" si="3"/>
        <v>5.1999999999999998E-3</v>
      </c>
      <c r="H33" s="11">
        <v>5.1999999999999998E-2</v>
      </c>
      <c r="I33" s="3"/>
    </row>
    <row r="34" spans="1:9" s="6" customFormat="1" ht="18" customHeight="1" x14ac:dyDescent="0.2">
      <c r="A34" s="3">
        <v>23</v>
      </c>
      <c r="B34" s="9" t="s">
        <v>30</v>
      </c>
      <c r="C34" s="9" t="s">
        <v>31</v>
      </c>
      <c r="D34" s="12">
        <f t="shared" si="0"/>
        <v>0.40480000000000005</v>
      </c>
      <c r="E34" s="13">
        <f t="shared" si="1"/>
        <v>2.5300000000000003E-2</v>
      </c>
      <c r="F34" s="7">
        <f t="shared" si="2"/>
        <v>2.5300000000000003E-2</v>
      </c>
      <c r="G34" s="7">
        <f t="shared" si="3"/>
        <v>5.0600000000000006E-2</v>
      </c>
      <c r="H34" s="11">
        <v>0.50600000000000001</v>
      </c>
      <c r="I34" s="3"/>
    </row>
    <row r="35" spans="1:9" s="6" customFormat="1" ht="16.5" customHeight="1" x14ac:dyDescent="0.2">
      <c r="A35" s="3">
        <v>24</v>
      </c>
      <c r="B35" s="9" t="s">
        <v>32</v>
      </c>
      <c r="C35" s="9" t="s">
        <v>31</v>
      </c>
      <c r="D35" s="12">
        <f t="shared" si="0"/>
        <v>4.0000000000000001E-3</v>
      </c>
      <c r="E35" s="13">
        <f t="shared" si="1"/>
        <v>2.5000000000000001E-4</v>
      </c>
      <c r="F35" s="7">
        <f t="shared" si="2"/>
        <v>2.5000000000000001E-4</v>
      </c>
      <c r="G35" s="7">
        <f t="shared" si="3"/>
        <v>5.0000000000000001E-4</v>
      </c>
      <c r="H35" s="11">
        <v>5.0000000000000001E-3</v>
      </c>
      <c r="I35" s="3"/>
    </row>
    <row r="36" spans="1:9" s="6" customFormat="1" ht="15" customHeight="1" x14ac:dyDescent="0.2">
      <c r="A36" s="3">
        <v>25</v>
      </c>
      <c r="B36" s="9" t="s">
        <v>33</v>
      </c>
      <c r="C36" s="9" t="s">
        <v>34</v>
      </c>
      <c r="D36" s="12">
        <f t="shared" si="0"/>
        <v>0.11279999999999998</v>
      </c>
      <c r="E36" s="13">
        <f t="shared" si="1"/>
        <v>7.0499999999999998E-3</v>
      </c>
      <c r="F36" s="7">
        <f t="shared" si="2"/>
        <v>7.0499999999999998E-3</v>
      </c>
      <c r="G36" s="7">
        <f t="shared" si="3"/>
        <v>1.41E-2</v>
      </c>
      <c r="H36" s="11">
        <v>0.14099999999999999</v>
      </c>
      <c r="I36" s="3"/>
    </row>
    <row r="37" spans="1:9" s="6" customFormat="1" ht="14.25" customHeight="1" x14ac:dyDescent="0.2">
      <c r="A37" s="3">
        <v>26</v>
      </c>
      <c r="B37" s="9" t="s">
        <v>35</v>
      </c>
      <c r="C37" s="9" t="s">
        <v>36</v>
      </c>
      <c r="D37" s="12">
        <f t="shared" si="0"/>
        <v>0.37120000000000003</v>
      </c>
      <c r="E37" s="13">
        <f t="shared" si="1"/>
        <v>2.3200000000000002E-2</v>
      </c>
      <c r="F37" s="7">
        <f t="shared" si="2"/>
        <v>2.3200000000000002E-2</v>
      </c>
      <c r="G37" s="7">
        <f t="shared" si="3"/>
        <v>4.6400000000000004E-2</v>
      </c>
      <c r="H37" s="11">
        <v>0.46400000000000002</v>
      </c>
      <c r="I37" s="3"/>
    </row>
    <row r="38" spans="1:9" s="6" customFormat="1" ht="16.5" customHeight="1" x14ac:dyDescent="0.2">
      <c r="A38" s="3">
        <v>27</v>
      </c>
      <c r="B38" s="9" t="s">
        <v>72</v>
      </c>
      <c r="C38" s="9" t="s">
        <v>37</v>
      </c>
      <c r="D38" s="12">
        <f t="shared" si="0"/>
        <v>4.7999999999999994E-2</v>
      </c>
      <c r="E38" s="13">
        <f t="shared" si="1"/>
        <v>3.0000000000000001E-3</v>
      </c>
      <c r="F38" s="7">
        <f t="shared" si="2"/>
        <v>3.0000000000000001E-3</v>
      </c>
      <c r="G38" s="7">
        <f t="shared" si="3"/>
        <v>6.0000000000000001E-3</v>
      </c>
      <c r="H38" s="11">
        <v>0.06</v>
      </c>
      <c r="I38" s="3"/>
    </row>
    <row r="39" spans="1:9" s="6" customFormat="1" ht="16.5" customHeight="1" x14ac:dyDescent="0.2">
      <c r="A39" s="3"/>
      <c r="B39" s="9"/>
      <c r="C39" s="9"/>
      <c r="D39" s="12"/>
      <c r="E39" s="13"/>
      <c r="F39" s="7"/>
      <c r="G39" s="7"/>
      <c r="H39" s="11"/>
      <c r="I39" s="3"/>
    </row>
    <row r="40" spans="1:9" s="6" customFormat="1" ht="26.25" customHeight="1" x14ac:dyDescent="0.2">
      <c r="A40" s="3"/>
      <c r="B40" s="16" t="s">
        <v>38</v>
      </c>
      <c r="C40" s="7"/>
      <c r="D40" s="12"/>
      <c r="E40" s="13"/>
      <c r="F40" s="7"/>
      <c r="G40" s="7"/>
      <c r="H40" s="11"/>
      <c r="I40" s="3"/>
    </row>
    <row r="41" spans="1:9" s="6" customFormat="1" ht="15" customHeight="1" x14ac:dyDescent="0.2">
      <c r="A41" s="3">
        <v>28</v>
      </c>
      <c r="B41" s="9" t="s">
        <v>39</v>
      </c>
      <c r="C41" s="9" t="s">
        <v>40</v>
      </c>
      <c r="D41" s="12">
        <f t="shared" si="0"/>
        <v>0.1416</v>
      </c>
      <c r="E41" s="13">
        <f t="shared" si="1"/>
        <v>8.8500000000000002E-3</v>
      </c>
      <c r="F41" s="7">
        <f t="shared" si="2"/>
        <v>8.8500000000000002E-3</v>
      </c>
      <c r="G41" s="7">
        <f t="shared" si="3"/>
        <v>1.77E-2</v>
      </c>
      <c r="H41" s="11">
        <v>0.17699999999999999</v>
      </c>
      <c r="I41" s="3"/>
    </row>
    <row r="42" spans="1:9" s="6" customFormat="1" ht="29.25" customHeight="1" x14ac:dyDescent="0.2">
      <c r="A42" s="3">
        <v>29</v>
      </c>
      <c r="B42" s="9" t="s">
        <v>70</v>
      </c>
      <c r="C42" s="9" t="s">
        <v>62</v>
      </c>
      <c r="D42" s="12">
        <f t="shared" si="0"/>
        <v>0.7679999999999999</v>
      </c>
      <c r="E42" s="13">
        <f t="shared" si="1"/>
        <v>4.8000000000000001E-2</v>
      </c>
      <c r="F42" s="7">
        <f t="shared" si="2"/>
        <v>4.8000000000000001E-2</v>
      </c>
      <c r="G42" s="7">
        <f t="shared" si="3"/>
        <v>9.6000000000000002E-2</v>
      </c>
      <c r="H42" s="11">
        <v>0.96</v>
      </c>
      <c r="I42" s="3"/>
    </row>
    <row r="43" spans="1:9" s="6" customFormat="1" ht="15" customHeight="1" x14ac:dyDescent="0.2">
      <c r="A43" s="3">
        <v>30</v>
      </c>
      <c r="B43" s="9" t="s">
        <v>87</v>
      </c>
      <c r="C43" s="9" t="s">
        <v>14</v>
      </c>
      <c r="D43" s="12">
        <f t="shared" si="0"/>
        <v>0.16319999999999998</v>
      </c>
      <c r="E43" s="13">
        <f t="shared" si="1"/>
        <v>1.0200000000000001E-2</v>
      </c>
      <c r="F43" s="7">
        <f t="shared" si="2"/>
        <v>1.0200000000000001E-2</v>
      </c>
      <c r="G43" s="7">
        <f t="shared" si="3"/>
        <v>2.0400000000000001E-2</v>
      </c>
      <c r="H43" s="11">
        <v>0.20399999999999999</v>
      </c>
      <c r="I43" s="3"/>
    </row>
    <row r="44" spans="1:9" s="6" customFormat="1" ht="15" customHeight="1" x14ac:dyDescent="0.2">
      <c r="A44" s="3">
        <v>31</v>
      </c>
      <c r="B44" s="9" t="s">
        <v>88</v>
      </c>
      <c r="C44" s="9" t="s">
        <v>14</v>
      </c>
      <c r="D44" s="12">
        <f t="shared" si="0"/>
        <v>8.48E-2</v>
      </c>
      <c r="E44" s="13">
        <f t="shared" si="1"/>
        <v>5.3E-3</v>
      </c>
      <c r="F44" s="7">
        <f t="shared" si="2"/>
        <v>5.3E-3</v>
      </c>
      <c r="G44" s="7">
        <f t="shared" si="3"/>
        <v>1.06E-2</v>
      </c>
      <c r="H44" s="11">
        <v>0.106</v>
      </c>
      <c r="I44" s="3"/>
    </row>
    <row r="45" spans="1:9" s="6" customFormat="1" ht="15" customHeight="1" x14ac:dyDescent="0.2">
      <c r="A45" s="3">
        <v>32</v>
      </c>
      <c r="B45" s="9" t="s">
        <v>89</v>
      </c>
      <c r="C45" s="9" t="s">
        <v>15</v>
      </c>
      <c r="D45" s="12">
        <f t="shared" si="0"/>
        <v>3.1999999999999997E-3</v>
      </c>
      <c r="E45" s="13">
        <f t="shared" si="1"/>
        <v>2.0000000000000001E-4</v>
      </c>
      <c r="F45" s="7">
        <f t="shared" si="2"/>
        <v>2.0000000000000001E-4</v>
      </c>
      <c r="G45" s="7">
        <f t="shared" si="3"/>
        <v>4.0000000000000002E-4</v>
      </c>
      <c r="H45" s="11">
        <v>4.0000000000000001E-3</v>
      </c>
      <c r="I45" s="3"/>
    </row>
    <row r="46" spans="1:9" s="6" customFormat="1" ht="15" customHeight="1" x14ac:dyDescent="0.2">
      <c r="A46" s="3">
        <v>33</v>
      </c>
      <c r="B46" s="9" t="s">
        <v>72</v>
      </c>
      <c r="C46" s="9" t="s">
        <v>37</v>
      </c>
      <c r="D46" s="12">
        <f t="shared" si="0"/>
        <v>2.9600000000000001E-2</v>
      </c>
      <c r="E46" s="13">
        <f t="shared" si="1"/>
        <v>1.8500000000000001E-3</v>
      </c>
      <c r="F46" s="7">
        <f t="shared" si="2"/>
        <v>1.8500000000000001E-3</v>
      </c>
      <c r="G46" s="7">
        <f t="shared" si="3"/>
        <v>3.7000000000000002E-3</v>
      </c>
      <c r="H46" s="11">
        <v>3.6999999999999998E-2</v>
      </c>
      <c r="I46" s="3"/>
    </row>
    <row r="47" spans="1:9" s="6" customFormat="1" ht="15" customHeight="1" x14ac:dyDescent="0.2">
      <c r="A47" s="3"/>
      <c r="B47" s="9"/>
      <c r="C47" s="9"/>
      <c r="D47" s="12"/>
      <c r="E47" s="13"/>
      <c r="F47" s="7"/>
      <c r="G47" s="7"/>
      <c r="H47" s="11"/>
      <c r="I47" s="3"/>
    </row>
    <row r="48" spans="1:9" s="6" customFormat="1" ht="15" customHeight="1" x14ac:dyDescent="0.2">
      <c r="A48" s="3"/>
      <c r="B48" s="8" t="s">
        <v>92</v>
      </c>
      <c r="C48" s="27"/>
      <c r="D48" s="18">
        <f>SUM(D49:D55)</f>
        <v>3.5024000000000002</v>
      </c>
      <c r="E48" s="13"/>
      <c r="F48" s="7"/>
      <c r="G48" s="7"/>
      <c r="H48" s="11"/>
      <c r="I48" s="8">
        <f>SUM(I49:I55)</f>
        <v>3.5343</v>
      </c>
    </row>
    <row r="49" spans="1:9" s="6" customFormat="1" ht="15" customHeight="1" x14ac:dyDescent="0.2">
      <c r="A49" s="3"/>
      <c r="B49" s="9"/>
      <c r="C49" s="9"/>
      <c r="D49" s="12"/>
      <c r="E49" s="13"/>
      <c r="F49" s="7"/>
      <c r="G49" s="7"/>
      <c r="H49" s="11"/>
      <c r="I49" s="3"/>
    </row>
    <row r="50" spans="1:9" s="6" customFormat="1" ht="15" customHeight="1" x14ac:dyDescent="0.2">
      <c r="A50" s="3">
        <v>34</v>
      </c>
      <c r="B50" s="9" t="s">
        <v>41</v>
      </c>
      <c r="C50" s="9" t="s">
        <v>42</v>
      </c>
      <c r="D50" s="12">
        <f t="shared" si="0"/>
        <v>8.7999999999999988E-3</v>
      </c>
      <c r="E50" s="13">
        <f t="shared" si="1"/>
        <v>5.5000000000000003E-4</v>
      </c>
      <c r="F50" s="7">
        <f t="shared" si="2"/>
        <v>5.5000000000000003E-4</v>
      </c>
      <c r="G50" s="7">
        <f t="shared" si="3"/>
        <v>1.1000000000000001E-3</v>
      </c>
      <c r="H50" s="11">
        <v>1.0999999999999999E-2</v>
      </c>
      <c r="I50" s="3">
        <v>3.1600000000000003E-2</v>
      </c>
    </row>
    <row r="51" spans="1:9" s="6" customFormat="1" ht="15" customHeight="1" x14ac:dyDescent="0.2">
      <c r="A51" s="3">
        <v>35</v>
      </c>
      <c r="B51" s="9" t="s">
        <v>43</v>
      </c>
      <c r="C51" s="9" t="s">
        <v>15</v>
      </c>
      <c r="D51" s="12">
        <f t="shared" si="0"/>
        <v>3.6800000000000006E-2</v>
      </c>
      <c r="E51" s="13">
        <f t="shared" si="1"/>
        <v>2.3E-3</v>
      </c>
      <c r="F51" s="7">
        <f t="shared" si="2"/>
        <v>2.3E-3</v>
      </c>
      <c r="G51" s="7">
        <f t="shared" si="3"/>
        <v>4.5999999999999999E-3</v>
      </c>
      <c r="H51" s="11">
        <v>4.5999999999999999E-2</v>
      </c>
      <c r="I51" s="3">
        <v>2.9700000000000001E-2</v>
      </c>
    </row>
    <row r="52" spans="1:9" s="6" customFormat="1" ht="15" customHeight="1" x14ac:dyDescent="0.2">
      <c r="A52" s="3"/>
      <c r="B52" s="9"/>
      <c r="C52" s="9"/>
      <c r="D52" s="12"/>
      <c r="E52" s="13"/>
      <c r="F52" s="7"/>
      <c r="G52" s="7"/>
      <c r="H52" s="11"/>
      <c r="I52" s="3"/>
    </row>
    <row r="53" spans="1:9" s="6" customFormat="1" ht="15.75" customHeight="1" x14ac:dyDescent="0.2">
      <c r="A53" s="3">
        <v>36</v>
      </c>
      <c r="B53" s="9" t="s">
        <v>44</v>
      </c>
      <c r="C53" s="9" t="s">
        <v>45</v>
      </c>
      <c r="D53" s="12">
        <f t="shared" si="0"/>
        <v>0.90879999999999994</v>
      </c>
      <c r="E53" s="13">
        <f t="shared" si="1"/>
        <v>5.6799999999999996E-2</v>
      </c>
      <c r="F53" s="7">
        <f t="shared" si="2"/>
        <v>5.6799999999999996E-2</v>
      </c>
      <c r="G53" s="7">
        <f t="shared" si="3"/>
        <v>0.11359999999999999</v>
      </c>
      <c r="H53" s="11">
        <v>1.1359999999999999</v>
      </c>
      <c r="I53" s="3">
        <v>0.88500000000000001</v>
      </c>
    </row>
    <row r="54" spans="1:9" s="6" customFormat="1" ht="15.75" customHeight="1" x14ac:dyDescent="0.2">
      <c r="A54" s="3">
        <v>37</v>
      </c>
      <c r="B54" s="9" t="s">
        <v>46</v>
      </c>
      <c r="C54" s="9" t="s">
        <v>47</v>
      </c>
      <c r="D54" s="12">
        <f t="shared" si="0"/>
        <v>1.9608000000000001</v>
      </c>
      <c r="E54" s="13">
        <f t="shared" si="1"/>
        <v>0.12255000000000001</v>
      </c>
      <c r="F54" s="7">
        <f t="shared" si="2"/>
        <v>0.12255000000000001</v>
      </c>
      <c r="G54" s="7">
        <f t="shared" si="3"/>
        <v>0.24510000000000001</v>
      </c>
      <c r="H54" s="11">
        <v>2.4510000000000001</v>
      </c>
      <c r="I54" s="3">
        <v>1.875</v>
      </c>
    </row>
    <row r="55" spans="1:9" s="6" customFormat="1" ht="15.75" customHeight="1" x14ac:dyDescent="0.2">
      <c r="A55" s="3">
        <v>38</v>
      </c>
      <c r="B55" s="9" t="s">
        <v>53</v>
      </c>
      <c r="C55" s="9" t="s">
        <v>54</v>
      </c>
      <c r="D55" s="12">
        <v>0.58720000000000006</v>
      </c>
      <c r="E55" s="13"/>
      <c r="F55" s="7"/>
      <c r="G55" s="7"/>
      <c r="H55" s="11"/>
      <c r="I55" s="3">
        <v>0.71299999999999997</v>
      </c>
    </row>
    <row r="56" spans="1:9" s="6" customFormat="1" ht="15.75" customHeight="1" x14ac:dyDescent="0.2">
      <c r="A56" s="3"/>
      <c r="B56" s="9"/>
      <c r="C56" s="9"/>
      <c r="D56" s="12"/>
      <c r="E56" s="13">
        <f t="shared" si="1"/>
        <v>0</v>
      </c>
      <c r="F56" s="7">
        <f t="shared" si="2"/>
        <v>0</v>
      </c>
      <c r="G56" s="7">
        <f t="shared" si="3"/>
        <v>0</v>
      </c>
      <c r="H56" s="11"/>
      <c r="I56" s="3"/>
    </row>
    <row r="57" spans="1:9" s="6" customFormat="1" ht="15.75" customHeight="1" x14ac:dyDescent="0.2">
      <c r="A57" s="3"/>
      <c r="B57" s="8" t="s">
        <v>68</v>
      </c>
      <c r="C57" s="24"/>
      <c r="D57" s="18">
        <f>SUM(D58:D60)</f>
        <v>0.84560000000000002</v>
      </c>
      <c r="E57" s="13">
        <f t="shared" si="1"/>
        <v>0</v>
      </c>
      <c r="F57" s="7">
        <f t="shared" si="2"/>
        <v>0</v>
      </c>
      <c r="G57" s="7">
        <f t="shared" si="3"/>
        <v>0</v>
      </c>
      <c r="H57" s="11"/>
      <c r="I57" s="8">
        <v>1.46</v>
      </c>
    </row>
    <row r="58" spans="1:9" s="6" customFormat="1" ht="17.25" customHeight="1" x14ac:dyDescent="0.2">
      <c r="A58" s="3">
        <v>38</v>
      </c>
      <c r="B58" s="9" t="s">
        <v>82</v>
      </c>
      <c r="C58" s="9" t="s">
        <v>37</v>
      </c>
      <c r="D58" s="10">
        <f t="shared" si="0"/>
        <v>1.9999999999999997E-2</v>
      </c>
      <c r="E58" s="13">
        <f t="shared" si="1"/>
        <v>1.2500000000000002E-3</v>
      </c>
      <c r="F58" s="7">
        <f t="shared" si="2"/>
        <v>1.2500000000000002E-3</v>
      </c>
      <c r="G58" s="7">
        <f t="shared" si="3"/>
        <v>2.5000000000000005E-3</v>
      </c>
      <c r="H58" s="11">
        <v>2.5000000000000001E-2</v>
      </c>
      <c r="I58" s="3"/>
    </row>
    <row r="59" spans="1:9" s="6" customFormat="1" ht="14.25" customHeight="1" x14ac:dyDescent="0.2">
      <c r="A59" s="3">
        <v>39</v>
      </c>
      <c r="B59" s="9" t="s">
        <v>83</v>
      </c>
      <c r="C59" s="9" t="s">
        <v>37</v>
      </c>
      <c r="D59" s="12">
        <f t="shared" si="0"/>
        <v>0.80800000000000005</v>
      </c>
      <c r="E59" s="13">
        <f t="shared" si="1"/>
        <v>5.0500000000000003E-2</v>
      </c>
      <c r="F59" s="7">
        <f t="shared" si="2"/>
        <v>5.0500000000000003E-2</v>
      </c>
      <c r="G59" s="7">
        <f t="shared" si="3"/>
        <v>0.10100000000000001</v>
      </c>
      <c r="H59" s="11">
        <v>1.01</v>
      </c>
      <c r="I59" s="3"/>
    </row>
    <row r="60" spans="1:9" s="6" customFormat="1" ht="31.5" customHeight="1" x14ac:dyDescent="0.2">
      <c r="A60" s="3">
        <v>40</v>
      </c>
      <c r="B60" s="9" t="s">
        <v>69</v>
      </c>
      <c r="C60" s="9" t="s">
        <v>84</v>
      </c>
      <c r="D60" s="12">
        <f t="shared" si="0"/>
        <v>1.7599999999999998E-2</v>
      </c>
      <c r="E60" s="13">
        <f t="shared" si="1"/>
        <v>1.1000000000000001E-3</v>
      </c>
      <c r="F60" s="7">
        <f t="shared" si="2"/>
        <v>1.1000000000000001E-3</v>
      </c>
      <c r="G60" s="7">
        <f t="shared" si="3"/>
        <v>2.2000000000000001E-3</v>
      </c>
      <c r="H60" s="11">
        <v>2.1999999999999999E-2</v>
      </c>
      <c r="I60" s="3"/>
    </row>
    <row r="61" spans="1:9" s="6" customFormat="1" ht="15.75" customHeight="1" x14ac:dyDescent="0.2">
      <c r="A61" s="3"/>
      <c r="B61" s="9"/>
      <c r="C61" s="9"/>
      <c r="D61" s="12"/>
      <c r="E61" s="13"/>
      <c r="F61" s="7"/>
      <c r="G61" s="7"/>
      <c r="H61" s="11"/>
      <c r="I61" s="3"/>
    </row>
    <row r="62" spans="1:9" s="6" customFormat="1" ht="20.25" customHeight="1" x14ac:dyDescent="0.2">
      <c r="A62" s="3"/>
      <c r="B62" s="8" t="s">
        <v>48</v>
      </c>
      <c r="C62" s="23"/>
      <c r="D62" s="18">
        <f>SUM(D63:D69)</f>
        <v>1.0104000000000002</v>
      </c>
      <c r="E62" s="13"/>
      <c r="F62" s="7"/>
      <c r="G62" s="7"/>
      <c r="H62" s="11"/>
      <c r="I62" s="8">
        <v>1.5911</v>
      </c>
    </row>
    <row r="63" spans="1:9" s="6" customFormat="1" ht="30" customHeight="1" x14ac:dyDescent="0.2">
      <c r="A63" s="3">
        <v>41</v>
      </c>
      <c r="B63" s="9" t="s">
        <v>61</v>
      </c>
      <c r="C63" s="9" t="s">
        <v>62</v>
      </c>
      <c r="D63" s="12">
        <f t="shared" si="0"/>
        <v>0.41360000000000002</v>
      </c>
      <c r="E63" s="19">
        <f t="shared" si="1"/>
        <v>2.5850000000000001E-2</v>
      </c>
      <c r="F63" s="7">
        <f t="shared" si="2"/>
        <v>2.5850000000000001E-2</v>
      </c>
      <c r="G63" s="7">
        <f t="shared" si="3"/>
        <v>5.1700000000000003E-2</v>
      </c>
      <c r="H63" s="11">
        <v>0.51700000000000002</v>
      </c>
      <c r="I63" s="3"/>
    </row>
    <row r="64" spans="1:9" s="6" customFormat="1" ht="29.25" customHeight="1" x14ac:dyDescent="0.2">
      <c r="A64" s="3">
        <v>42</v>
      </c>
      <c r="B64" s="9" t="s">
        <v>81</v>
      </c>
      <c r="C64" s="9"/>
      <c r="D64" s="12">
        <f t="shared" si="0"/>
        <v>0.48880000000000007</v>
      </c>
      <c r="E64" s="19">
        <f t="shared" si="1"/>
        <v>3.0550000000000001E-2</v>
      </c>
      <c r="F64" s="7">
        <f t="shared" si="2"/>
        <v>3.0550000000000001E-2</v>
      </c>
      <c r="G64" s="7">
        <f t="shared" si="3"/>
        <v>6.1100000000000002E-2</v>
      </c>
      <c r="H64" s="11">
        <v>0.61099999999999999</v>
      </c>
      <c r="I64" s="3"/>
    </row>
    <row r="65" spans="1:9" s="6" customFormat="1" ht="47.25" customHeight="1" x14ac:dyDescent="0.2">
      <c r="A65" s="3">
        <v>43</v>
      </c>
      <c r="B65" s="9" t="s">
        <v>85</v>
      </c>
      <c r="C65" s="9" t="s">
        <v>15</v>
      </c>
      <c r="D65" s="12">
        <f t="shared" si="0"/>
        <v>4.8000000000000004E-3</v>
      </c>
      <c r="E65" s="13">
        <f t="shared" si="1"/>
        <v>3.0000000000000003E-4</v>
      </c>
      <c r="F65" s="7">
        <f t="shared" si="2"/>
        <v>3.0000000000000003E-4</v>
      </c>
      <c r="G65" s="7">
        <f t="shared" si="3"/>
        <v>6.0000000000000006E-4</v>
      </c>
      <c r="H65" s="11">
        <v>6.0000000000000001E-3</v>
      </c>
      <c r="I65" s="3"/>
    </row>
    <row r="66" spans="1:9" s="6" customFormat="1" ht="19.5" customHeight="1" x14ac:dyDescent="0.2">
      <c r="A66" s="3">
        <v>44</v>
      </c>
      <c r="B66" s="9" t="s">
        <v>86</v>
      </c>
      <c r="C66" s="9" t="s">
        <v>25</v>
      </c>
      <c r="D66" s="12">
        <f t="shared" si="0"/>
        <v>2.5599999999999998E-2</v>
      </c>
      <c r="E66" s="13">
        <f t="shared" si="1"/>
        <v>1.6000000000000001E-3</v>
      </c>
      <c r="F66" s="7">
        <f t="shared" si="2"/>
        <v>1.6000000000000001E-3</v>
      </c>
      <c r="G66" s="7">
        <f t="shared" si="3"/>
        <v>3.2000000000000002E-3</v>
      </c>
      <c r="H66" s="11">
        <v>3.2000000000000001E-2</v>
      </c>
      <c r="I66" s="3"/>
    </row>
    <row r="67" spans="1:9" s="6" customFormat="1" ht="28.5" customHeight="1" x14ac:dyDescent="0.2">
      <c r="A67" s="3"/>
      <c r="B67" s="9" t="s">
        <v>51</v>
      </c>
      <c r="C67" s="9" t="s">
        <v>15</v>
      </c>
      <c r="D67" s="12">
        <v>8.0000000000000002E-3</v>
      </c>
      <c r="E67" s="13"/>
      <c r="F67" s="7"/>
      <c r="G67" s="7"/>
      <c r="H67" s="11"/>
      <c r="I67" s="3"/>
    </row>
    <row r="68" spans="1:9" s="6" customFormat="1" ht="29.25" customHeight="1" x14ac:dyDescent="0.2">
      <c r="A68" s="3"/>
      <c r="B68" s="9" t="s">
        <v>52</v>
      </c>
      <c r="C68" s="9" t="s">
        <v>25</v>
      </c>
      <c r="D68" s="12">
        <v>5.1200000000000002E-2</v>
      </c>
      <c r="E68" s="13"/>
      <c r="F68" s="7"/>
      <c r="G68" s="7"/>
      <c r="H68" s="11"/>
      <c r="I68" s="3"/>
    </row>
    <row r="69" spans="1:9" s="6" customFormat="1" ht="18.75" customHeight="1" x14ac:dyDescent="0.2">
      <c r="A69" s="3">
        <v>45</v>
      </c>
      <c r="B69" s="9" t="s">
        <v>49</v>
      </c>
      <c r="C69" s="9" t="s">
        <v>25</v>
      </c>
      <c r="D69" s="12">
        <f t="shared" si="0"/>
        <v>1.8400000000000003E-2</v>
      </c>
      <c r="E69" s="13">
        <f t="shared" si="1"/>
        <v>1.15E-3</v>
      </c>
      <c r="F69" s="7">
        <f t="shared" si="2"/>
        <v>1.15E-3</v>
      </c>
      <c r="G69" s="7">
        <f t="shared" si="3"/>
        <v>2.3E-3</v>
      </c>
      <c r="H69" s="11">
        <v>2.3E-2</v>
      </c>
      <c r="I69" s="3"/>
    </row>
    <row r="70" spans="1:9" s="6" customFormat="1" ht="21.75" customHeight="1" x14ac:dyDescent="0.2">
      <c r="A70" s="3"/>
      <c r="B70" s="9"/>
      <c r="C70" s="9"/>
      <c r="D70" s="12"/>
      <c r="E70" s="13"/>
      <c r="F70" s="7"/>
      <c r="G70" s="7"/>
      <c r="H70" s="11"/>
      <c r="I70" s="3"/>
    </row>
    <row r="71" spans="1:9" s="6" customFormat="1" ht="21.95" customHeight="1" x14ac:dyDescent="0.2">
      <c r="A71" s="3">
        <v>49</v>
      </c>
      <c r="B71" s="9" t="s">
        <v>55</v>
      </c>
      <c r="C71" s="7"/>
      <c r="D71" s="4">
        <v>1.88</v>
      </c>
      <c r="E71" s="13"/>
      <c r="F71" s="7"/>
      <c r="G71" s="7"/>
      <c r="H71" s="11"/>
      <c r="I71" s="3">
        <v>1.23</v>
      </c>
    </row>
    <row r="72" spans="1:9" s="6" customFormat="1" ht="24" customHeight="1" x14ac:dyDescent="0.2">
      <c r="A72" s="3">
        <v>50</v>
      </c>
      <c r="B72" s="9" t="s">
        <v>56</v>
      </c>
      <c r="C72" s="7"/>
      <c r="D72" s="4">
        <f>0.94+0.94</f>
        <v>1.88</v>
      </c>
      <c r="E72" s="13"/>
      <c r="F72" s="7"/>
      <c r="G72" s="7"/>
      <c r="H72" s="11"/>
      <c r="I72" s="3">
        <v>0.85</v>
      </c>
    </row>
    <row r="73" spans="1:9" s="6" customFormat="1" ht="21" customHeight="1" x14ac:dyDescent="0.2">
      <c r="A73" s="3"/>
      <c r="B73" s="14" t="s">
        <v>57</v>
      </c>
      <c r="C73" s="7"/>
      <c r="D73" s="15">
        <f>D5+D22+D25+D31+D48+D57+D62+D71+D72</f>
        <v>18.801199999999998</v>
      </c>
      <c r="E73" s="17">
        <f>SUM(E6:E72)</f>
        <v>0.89729999999999988</v>
      </c>
      <c r="F73" s="17">
        <f>SUM(F6:F72)</f>
        <v>0.89729999999999988</v>
      </c>
      <c r="G73" s="15">
        <f>SUM(G6:G72)</f>
        <v>1.7945999999999998</v>
      </c>
      <c r="H73" s="15">
        <f>SUM(H6:H72)</f>
        <v>17.946000000000002</v>
      </c>
      <c r="I73" s="29">
        <f>I72+I71+I62+I57+I48+I31+I25+I22+I5</f>
        <v>18.4954</v>
      </c>
    </row>
  </sheetData>
  <mergeCells count="2">
    <mergeCell ref="A1:I1"/>
    <mergeCell ref="A2:I2"/>
  </mergeCells>
  <pageMargins left="0.59055118110236227" right="0.39370078740157483" top="0.78740157480314965" bottom="0.39370078740157483" header="0.51181102362204722" footer="0.51181102362204722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72"/>
  <sheetViews>
    <sheetView tabSelected="1" view="pageBreakPreview" topLeftCell="A20" zoomScale="110" zoomScaleNormal="100" zoomScaleSheetLayoutView="110" workbookViewId="0">
      <selection activeCell="L6" sqref="L6"/>
    </sheetView>
  </sheetViews>
  <sheetFormatPr defaultRowHeight="15" x14ac:dyDescent="0.2"/>
  <cols>
    <col min="1" max="1" width="7.28515625" style="1" customWidth="1"/>
    <col min="2" max="2" width="58.85546875" style="2" customWidth="1"/>
    <col min="3" max="3" width="19" style="2" customWidth="1"/>
    <col min="4" max="4" width="17.28515625" style="1" customWidth="1"/>
    <col min="5" max="5" width="15.5703125" style="2" hidden="1" customWidth="1"/>
    <col min="6" max="6" width="14" style="2" hidden="1" customWidth="1"/>
    <col min="7" max="7" width="13.7109375" style="2" hidden="1" customWidth="1"/>
    <col min="8" max="8" width="14" style="1" hidden="1" customWidth="1"/>
    <col min="9" max="9" width="14.28515625" style="1" hidden="1" customWidth="1"/>
    <col min="10" max="16384" width="9.140625" style="2"/>
  </cols>
  <sheetData>
    <row r="1" spans="1:9" ht="30" customHeight="1" x14ac:dyDescent="0.2">
      <c r="A1" s="36" t="s">
        <v>73</v>
      </c>
      <c r="B1" s="36"/>
      <c r="C1" s="36"/>
      <c r="D1" s="36"/>
      <c r="E1" s="36"/>
      <c r="F1" s="36"/>
      <c r="G1" s="36"/>
      <c r="H1" s="36"/>
      <c r="I1" s="36"/>
    </row>
    <row r="2" spans="1:9" ht="27.75" customHeight="1" x14ac:dyDescent="0.2">
      <c r="A2" s="37" t="s">
        <v>74</v>
      </c>
      <c r="B2" s="37"/>
      <c r="C2" s="37"/>
      <c r="D2" s="37"/>
      <c r="E2" s="37"/>
      <c r="F2" s="37"/>
      <c r="G2" s="37"/>
      <c r="H2" s="37"/>
      <c r="I2" s="37"/>
    </row>
    <row r="3" spans="1:9" s="6" customFormat="1" ht="40.5" customHeight="1" x14ac:dyDescent="0.2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99</v>
      </c>
    </row>
    <row r="4" spans="1:9" s="6" customFormat="1" ht="40.5" customHeight="1" x14ac:dyDescent="0.2">
      <c r="A4" s="3"/>
      <c r="B4" s="4" t="s">
        <v>8</v>
      </c>
      <c r="C4" s="4"/>
      <c r="D4" s="4"/>
      <c r="E4" s="7"/>
      <c r="F4" s="7"/>
      <c r="G4" s="7"/>
      <c r="H4" s="3"/>
      <c r="I4" s="3"/>
    </row>
    <row r="5" spans="1:9" s="6" customFormat="1" ht="19.5" customHeight="1" x14ac:dyDescent="0.2">
      <c r="A5" s="3"/>
      <c r="B5" s="8" t="s">
        <v>9</v>
      </c>
      <c r="C5" s="23"/>
      <c r="D5" s="8"/>
      <c r="E5" s="7"/>
      <c r="F5" s="7"/>
      <c r="G5" s="7"/>
      <c r="H5" s="3"/>
      <c r="I5" s="26"/>
    </row>
    <row r="6" spans="1:9" s="6" customFormat="1" ht="40.5" customHeight="1" x14ac:dyDescent="0.2">
      <c r="A6" s="3">
        <v>1</v>
      </c>
      <c r="B6" s="9" t="s">
        <v>13</v>
      </c>
      <c r="C6" s="7" t="s">
        <v>14</v>
      </c>
      <c r="D6" s="11">
        <f>H6-E6-F6-G6</f>
        <v>3.7600000000000001E-2</v>
      </c>
      <c r="E6" s="7">
        <f t="shared" ref="E6:E68" si="0">H6*0.05</f>
        <v>2.3500000000000001E-3</v>
      </c>
      <c r="F6" s="7">
        <f t="shared" ref="F6:F68" si="1">H6*0.05</f>
        <v>2.3500000000000001E-3</v>
      </c>
      <c r="G6" s="7">
        <f t="shared" ref="G6:G68" si="2">H6*0.1</f>
        <v>4.7000000000000002E-3</v>
      </c>
      <c r="H6" s="11">
        <v>4.7E-2</v>
      </c>
      <c r="I6" s="3">
        <v>6417.71</v>
      </c>
    </row>
    <row r="7" spans="1:9" s="6" customFormat="1" ht="27" customHeight="1" x14ac:dyDescent="0.2">
      <c r="A7" s="3">
        <v>2</v>
      </c>
      <c r="B7" s="9" t="s">
        <v>16</v>
      </c>
      <c r="C7" s="9" t="s">
        <v>17</v>
      </c>
      <c r="D7" s="10">
        <f t="shared" ref="D7:D68" si="3">H7-E7-F7-G7</f>
        <v>5.4400000000000004E-2</v>
      </c>
      <c r="E7" s="7">
        <f t="shared" si="0"/>
        <v>3.4000000000000002E-3</v>
      </c>
      <c r="F7" s="7">
        <f t="shared" si="1"/>
        <v>3.4000000000000002E-3</v>
      </c>
      <c r="G7" s="7">
        <f t="shared" si="2"/>
        <v>6.8000000000000005E-3</v>
      </c>
      <c r="H7" s="11">
        <v>6.8000000000000005E-2</v>
      </c>
      <c r="I7" s="3">
        <v>9165.7099999999991</v>
      </c>
    </row>
    <row r="8" spans="1:9" s="6" customFormat="1" ht="162" customHeight="1" x14ac:dyDescent="0.2">
      <c r="A8" s="3">
        <v>3</v>
      </c>
      <c r="B8" s="9" t="s">
        <v>18</v>
      </c>
      <c r="C8" s="9" t="s">
        <v>10</v>
      </c>
      <c r="D8" s="10">
        <f t="shared" si="3"/>
        <v>2.5231999999999997</v>
      </c>
      <c r="E8" s="7">
        <f t="shared" si="0"/>
        <v>0.15770000000000001</v>
      </c>
      <c r="F8" s="7">
        <f t="shared" si="1"/>
        <v>0.15770000000000001</v>
      </c>
      <c r="G8" s="7">
        <f t="shared" si="2"/>
        <v>0.31540000000000001</v>
      </c>
      <c r="H8" s="11">
        <v>3.1539999999999999</v>
      </c>
      <c r="I8" s="3">
        <v>427987.85</v>
      </c>
    </row>
    <row r="9" spans="1:9" s="6" customFormat="1" ht="17.25" customHeight="1" x14ac:dyDescent="0.2">
      <c r="A9" s="3">
        <v>4</v>
      </c>
      <c r="B9" s="20" t="s">
        <v>75</v>
      </c>
      <c r="C9" s="9" t="s">
        <v>19</v>
      </c>
      <c r="D9" s="10">
        <f t="shared" si="3"/>
        <v>4.1599999999999998E-2</v>
      </c>
      <c r="E9" s="7">
        <f t="shared" si="0"/>
        <v>2.5999999999999999E-3</v>
      </c>
      <c r="F9" s="7">
        <f t="shared" si="1"/>
        <v>2.5999999999999999E-3</v>
      </c>
      <c r="G9" s="7">
        <f t="shared" si="2"/>
        <v>5.1999999999999998E-3</v>
      </c>
      <c r="H9" s="11">
        <v>5.1999999999999998E-2</v>
      </c>
      <c r="I9" s="3">
        <v>7033.07</v>
      </c>
    </row>
    <row r="10" spans="1:9" s="6" customFormat="1" ht="75" customHeight="1" x14ac:dyDescent="0.2">
      <c r="A10" s="3">
        <v>5</v>
      </c>
      <c r="B10" s="9" t="s">
        <v>20</v>
      </c>
      <c r="C10" s="9" t="s">
        <v>19</v>
      </c>
      <c r="D10" s="10">
        <f t="shared" si="3"/>
        <v>3.5199999999999995E-2</v>
      </c>
      <c r="E10" s="7">
        <f t="shared" si="0"/>
        <v>2.2000000000000001E-3</v>
      </c>
      <c r="F10" s="7">
        <f t="shared" si="1"/>
        <v>2.2000000000000001E-3</v>
      </c>
      <c r="G10" s="7">
        <f t="shared" si="2"/>
        <v>4.4000000000000003E-3</v>
      </c>
      <c r="H10" s="11">
        <v>4.3999999999999997E-2</v>
      </c>
      <c r="I10" s="3">
        <v>5910.19</v>
      </c>
    </row>
    <row r="11" spans="1:9" s="6" customFormat="1" ht="30" customHeight="1" x14ac:dyDescent="0.2">
      <c r="A11" s="3">
        <v>6</v>
      </c>
      <c r="B11" s="9" t="s">
        <v>21</v>
      </c>
      <c r="C11" s="9" t="s">
        <v>19</v>
      </c>
      <c r="D11" s="10">
        <f t="shared" si="3"/>
        <v>1.8400000000000003E-2</v>
      </c>
      <c r="E11" s="7">
        <f t="shared" si="0"/>
        <v>1.15E-3</v>
      </c>
      <c r="F11" s="7">
        <f t="shared" si="1"/>
        <v>1.15E-3</v>
      </c>
      <c r="G11" s="7">
        <f t="shared" si="2"/>
        <v>2.3E-3</v>
      </c>
      <c r="H11" s="11">
        <v>2.3E-2</v>
      </c>
      <c r="I11" s="3">
        <v>3139.74</v>
      </c>
    </row>
    <row r="12" spans="1:9" s="6" customFormat="1" ht="29.25" customHeight="1" x14ac:dyDescent="0.2">
      <c r="A12" s="3">
        <v>7</v>
      </c>
      <c r="B12" s="9" t="s">
        <v>22</v>
      </c>
      <c r="C12" s="9" t="s">
        <v>23</v>
      </c>
      <c r="D12" s="12">
        <f t="shared" si="3"/>
        <v>1.6E-2</v>
      </c>
      <c r="E12" s="7">
        <f t="shared" si="0"/>
        <v>1E-3</v>
      </c>
      <c r="F12" s="7">
        <f t="shared" si="1"/>
        <v>1E-3</v>
      </c>
      <c r="G12" s="7">
        <f t="shared" si="2"/>
        <v>2E-3</v>
      </c>
      <c r="H12" s="11">
        <v>0.02</v>
      </c>
      <c r="I12" s="3">
        <v>2770.46</v>
      </c>
    </row>
    <row r="13" spans="1:9" s="6" customFormat="1" ht="37.5" customHeight="1" x14ac:dyDescent="0.2">
      <c r="A13" s="3">
        <v>8</v>
      </c>
      <c r="B13" s="9" t="s">
        <v>24</v>
      </c>
      <c r="C13" s="9" t="s">
        <v>25</v>
      </c>
      <c r="D13" s="12">
        <f t="shared" si="3"/>
        <v>0.21280000000000002</v>
      </c>
      <c r="E13" s="7">
        <f t="shared" si="0"/>
        <v>1.3300000000000001E-2</v>
      </c>
      <c r="F13" s="7">
        <f t="shared" si="1"/>
        <v>1.3300000000000001E-2</v>
      </c>
      <c r="G13" s="7">
        <f t="shared" si="2"/>
        <v>2.6600000000000002E-2</v>
      </c>
      <c r="H13" s="11">
        <v>0.26600000000000001</v>
      </c>
      <c r="I13" s="3">
        <v>36097.300000000003</v>
      </c>
    </row>
    <row r="14" spans="1:9" s="6" customFormat="1" ht="24.75" customHeight="1" x14ac:dyDescent="0.2">
      <c r="A14" s="3">
        <v>9</v>
      </c>
      <c r="B14" s="21" t="s">
        <v>58</v>
      </c>
      <c r="C14" s="6" t="s">
        <v>10</v>
      </c>
      <c r="D14" s="12">
        <f t="shared" si="3"/>
        <v>0.71839999999999993</v>
      </c>
      <c r="E14" s="7">
        <f t="shared" si="0"/>
        <v>4.4900000000000002E-2</v>
      </c>
      <c r="F14" s="7">
        <f t="shared" si="1"/>
        <v>4.4900000000000002E-2</v>
      </c>
      <c r="G14" s="13">
        <f t="shared" si="2"/>
        <v>8.9800000000000005E-2</v>
      </c>
      <c r="H14" s="11">
        <v>0.89800000000000002</v>
      </c>
      <c r="I14" s="3">
        <v>121824.97</v>
      </c>
    </row>
    <row r="15" spans="1:9" s="6" customFormat="1" ht="24" customHeight="1" x14ac:dyDescent="0.2">
      <c r="A15" s="3">
        <v>10</v>
      </c>
      <c r="B15" s="21" t="s">
        <v>76</v>
      </c>
      <c r="C15" s="9" t="s">
        <v>10</v>
      </c>
      <c r="D15" s="12">
        <f t="shared" si="3"/>
        <v>0.33679999999999999</v>
      </c>
      <c r="E15" s="7">
        <f t="shared" si="0"/>
        <v>2.1049999999999999E-2</v>
      </c>
      <c r="F15" s="7">
        <f t="shared" si="1"/>
        <v>2.1049999999999999E-2</v>
      </c>
      <c r="G15" s="13">
        <f t="shared" si="2"/>
        <v>4.2099999999999999E-2</v>
      </c>
      <c r="H15" s="11">
        <v>0.42099999999999999</v>
      </c>
      <c r="I15" s="3">
        <v>57083.8</v>
      </c>
    </row>
    <row r="16" spans="1:9" s="6" customFormat="1" ht="29.25" customHeight="1" x14ac:dyDescent="0.2">
      <c r="A16" s="3">
        <v>11</v>
      </c>
      <c r="B16" s="9" t="s">
        <v>77</v>
      </c>
      <c r="C16" s="9" t="s">
        <v>10</v>
      </c>
      <c r="D16" s="12">
        <f t="shared" si="3"/>
        <v>3.44E-2</v>
      </c>
      <c r="E16" s="7">
        <f t="shared" si="0"/>
        <v>2.15E-3</v>
      </c>
      <c r="F16" s="7">
        <f t="shared" si="1"/>
        <v>2.15E-3</v>
      </c>
      <c r="G16" s="7">
        <f t="shared" si="2"/>
        <v>4.3E-3</v>
      </c>
      <c r="H16" s="11">
        <v>4.2999999999999997E-2</v>
      </c>
      <c r="I16" s="3">
        <v>5793.58</v>
      </c>
    </row>
    <row r="17" spans="1:9" s="6" customFormat="1" ht="25.5" customHeight="1" x14ac:dyDescent="0.2">
      <c r="A17" s="3">
        <v>12</v>
      </c>
      <c r="B17" s="21" t="s">
        <v>11</v>
      </c>
      <c r="C17" s="9" t="s">
        <v>10</v>
      </c>
      <c r="D17" s="12">
        <f t="shared" si="3"/>
        <v>0.17519999999999999</v>
      </c>
      <c r="E17" s="7">
        <f t="shared" si="0"/>
        <v>1.0950000000000001E-2</v>
      </c>
      <c r="F17" s="7">
        <f t="shared" si="1"/>
        <v>1.0950000000000001E-2</v>
      </c>
      <c r="G17" s="7">
        <f t="shared" si="2"/>
        <v>2.1900000000000003E-2</v>
      </c>
      <c r="H17" s="11">
        <v>0.219</v>
      </c>
      <c r="I17" s="3">
        <v>29670.46</v>
      </c>
    </row>
    <row r="18" spans="1:9" s="6" customFormat="1" ht="31.5" customHeight="1" x14ac:dyDescent="0.2">
      <c r="A18" s="3">
        <v>13</v>
      </c>
      <c r="B18" s="21" t="s">
        <v>12</v>
      </c>
      <c r="C18" s="9" t="s">
        <v>23</v>
      </c>
      <c r="D18" s="12">
        <f t="shared" si="3"/>
        <v>1.2799999999999999E-2</v>
      </c>
      <c r="E18" s="7">
        <f t="shared" si="0"/>
        <v>8.0000000000000004E-4</v>
      </c>
      <c r="F18" s="7">
        <f t="shared" si="1"/>
        <v>8.0000000000000004E-4</v>
      </c>
      <c r="G18" s="7">
        <f t="shared" si="2"/>
        <v>1.6000000000000001E-3</v>
      </c>
      <c r="H18" s="11">
        <v>1.6E-2</v>
      </c>
      <c r="I18" s="3">
        <v>2236.62</v>
      </c>
    </row>
    <row r="19" spans="1:9" s="6" customFormat="1" ht="22.5" customHeight="1" x14ac:dyDescent="0.2">
      <c r="A19" s="3">
        <v>14</v>
      </c>
      <c r="B19" s="21" t="s">
        <v>78</v>
      </c>
      <c r="C19" s="9" t="s">
        <v>10</v>
      </c>
      <c r="D19" s="12">
        <f t="shared" si="3"/>
        <v>7.2800000000000004E-2</v>
      </c>
      <c r="E19" s="7">
        <f t="shared" si="0"/>
        <v>4.5500000000000002E-3</v>
      </c>
      <c r="F19" s="7">
        <f t="shared" si="1"/>
        <v>4.5500000000000002E-3</v>
      </c>
      <c r="G19" s="7">
        <f t="shared" si="2"/>
        <v>9.1000000000000004E-3</v>
      </c>
      <c r="H19" s="11">
        <v>9.0999999999999998E-2</v>
      </c>
      <c r="I19" s="3">
        <v>12330.94</v>
      </c>
    </row>
    <row r="20" spans="1:9" s="6" customFormat="1" ht="26.25" customHeight="1" x14ac:dyDescent="0.2">
      <c r="A20" s="3">
        <v>15</v>
      </c>
      <c r="B20" s="21" t="s">
        <v>79</v>
      </c>
      <c r="C20" s="9" t="s">
        <v>80</v>
      </c>
      <c r="D20" s="12">
        <f t="shared" si="3"/>
        <v>5.5999999999999999E-3</v>
      </c>
      <c r="E20" s="13">
        <f t="shared" si="0"/>
        <v>3.5000000000000005E-4</v>
      </c>
      <c r="F20" s="7">
        <f t="shared" si="1"/>
        <v>3.5000000000000005E-4</v>
      </c>
      <c r="G20" s="7">
        <f t="shared" si="2"/>
        <v>7.000000000000001E-4</v>
      </c>
      <c r="H20" s="11">
        <v>7.0000000000000001E-3</v>
      </c>
      <c r="I20" s="3">
        <v>973.86</v>
      </c>
    </row>
    <row r="21" spans="1:9" s="6" customFormat="1" ht="26.25" customHeight="1" x14ac:dyDescent="0.2">
      <c r="A21" s="22">
        <v>16</v>
      </c>
      <c r="B21" s="6" t="s">
        <v>90</v>
      </c>
      <c r="C21" s="9" t="s">
        <v>84</v>
      </c>
      <c r="D21" s="12">
        <f t="shared" si="3"/>
        <v>2.7200000000000002E-2</v>
      </c>
      <c r="E21" s="13">
        <f t="shared" si="0"/>
        <v>1.7000000000000001E-3</v>
      </c>
      <c r="F21" s="7">
        <f t="shared" si="1"/>
        <v>1.7000000000000001E-3</v>
      </c>
      <c r="G21" s="7">
        <f t="shared" si="2"/>
        <v>3.4000000000000002E-3</v>
      </c>
      <c r="H21" s="11">
        <v>3.4000000000000002E-2</v>
      </c>
      <c r="I21" s="3">
        <v>4600.24</v>
      </c>
    </row>
    <row r="22" spans="1:9" s="6" customFormat="1" ht="38.25" customHeight="1" x14ac:dyDescent="0.2">
      <c r="A22" s="3">
        <v>17</v>
      </c>
      <c r="B22" s="9" t="s">
        <v>71</v>
      </c>
      <c r="C22" s="9" t="s">
        <v>15</v>
      </c>
      <c r="D22" s="12">
        <f t="shared" si="3"/>
        <v>0.18</v>
      </c>
      <c r="E22" s="13">
        <f t="shared" si="0"/>
        <v>1.1250000000000001E-2</v>
      </c>
      <c r="F22" s="7">
        <f t="shared" si="1"/>
        <v>1.1250000000000001E-2</v>
      </c>
      <c r="G22" s="7">
        <f t="shared" si="2"/>
        <v>2.2500000000000003E-2</v>
      </c>
      <c r="H22" s="11">
        <v>0.22500000000000001</v>
      </c>
      <c r="I22" s="3">
        <v>30533.51</v>
      </c>
    </row>
    <row r="23" spans="1:9" s="6" customFormat="1" ht="19.5" customHeight="1" x14ac:dyDescent="0.2">
      <c r="A23" s="3"/>
      <c r="B23" s="9"/>
      <c r="C23" s="9"/>
      <c r="D23" s="12"/>
      <c r="E23" s="13"/>
      <c r="F23" s="7"/>
      <c r="G23" s="7"/>
      <c r="H23" s="11"/>
      <c r="I23" s="3"/>
    </row>
    <row r="24" spans="1:9" s="6" customFormat="1" ht="19.5" customHeight="1" x14ac:dyDescent="0.2">
      <c r="A24" s="3"/>
      <c r="B24" s="8" t="s">
        <v>63</v>
      </c>
      <c r="C24" s="24"/>
      <c r="D24" s="8"/>
      <c r="E24" s="13"/>
      <c r="F24" s="7"/>
      <c r="G24" s="7"/>
      <c r="H24" s="11"/>
      <c r="I24" s="8"/>
    </row>
    <row r="25" spans="1:9" s="6" customFormat="1" ht="64.5" customHeight="1" x14ac:dyDescent="0.2">
      <c r="A25" s="3">
        <v>18</v>
      </c>
      <c r="B25" s="9" t="s">
        <v>59</v>
      </c>
      <c r="C25" s="9" t="s">
        <v>45</v>
      </c>
      <c r="D25" s="12">
        <f t="shared" si="3"/>
        <v>2.6616</v>
      </c>
      <c r="E25" s="13">
        <f t="shared" si="0"/>
        <v>0.16635</v>
      </c>
      <c r="F25" s="7">
        <f t="shared" si="1"/>
        <v>0.16635</v>
      </c>
      <c r="G25" s="7">
        <f t="shared" si="2"/>
        <v>0.3327</v>
      </c>
      <c r="H25" s="11">
        <v>3.327</v>
      </c>
      <c r="I25" s="3">
        <v>451460.14</v>
      </c>
    </row>
    <row r="26" spans="1:9" s="6" customFormat="1" ht="24" customHeight="1" x14ac:dyDescent="0.2">
      <c r="A26" s="3">
        <v>19</v>
      </c>
      <c r="B26" s="9" t="s">
        <v>60</v>
      </c>
      <c r="C26" s="9" t="s">
        <v>25</v>
      </c>
      <c r="D26" s="12">
        <f t="shared" si="3"/>
        <v>0.26080000000000003</v>
      </c>
      <c r="E26" s="13">
        <f t="shared" si="0"/>
        <v>1.6300000000000002E-2</v>
      </c>
      <c r="F26" s="7">
        <f t="shared" si="1"/>
        <v>1.6300000000000002E-2</v>
      </c>
      <c r="G26" s="7">
        <f t="shared" si="2"/>
        <v>3.2600000000000004E-2</v>
      </c>
      <c r="H26" s="11">
        <v>0.32600000000000001</v>
      </c>
      <c r="I26" s="3">
        <v>44287.64</v>
      </c>
    </row>
    <row r="27" spans="1:9" s="6" customFormat="1" ht="22.5" customHeight="1" x14ac:dyDescent="0.2">
      <c r="A27" s="3">
        <v>20</v>
      </c>
      <c r="B27" s="9" t="s">
        <v>64</v>
      </c>
      <c r="C27" s="9" t="s">
        <v>65</v>
      </c>
      <c r="D27" s="12">
        <f t="shared" si="3"/>
        <v>5.8399999999999994E-2</v>
      </c>
      <c r="E27" s="13">
        <f t="shared" si="0"/>
        <v>3.65E-3</v>
      </c>
      <c r="F27" s="7">
        <f t="shared" si="1"/>
        <v>3.65E-3</v>
      </c>
      <c r="G27" s="7">
        <f t="shared" si="2"/>
        <v>7.3000000000000001E-3</v>
      </c>
      <c r="H27" s="11">
        <v>7.2999999999999995E-2</v>
      </c>
      <c r="I27" s="3">
        <v>9968.1200000000008</v>
      </c>
    </row>
    <row r="28" spans="1:9" s="6" customFormat="1" ht="21" customHeight="1" x14ac:dyDescent="0.2">
      <c r="A28" s="3">
        <v>21</v>
      </c>
      <c r="B28" s="9" t="s">
        <v>66</v>
      </c>
      <c r="C28" s="9" t="s">
        <v>67</v>
      </c>
      <c r="D28" s="12">
        <f t="shared" si="3"/>
        <v>2.6400000000000003E-2</v>
      </c>
      <c r="E28" s="13">
        <f t="shared" si="0"/>
        <v>1.6500000000000002E-3</v>
      </c>
      <c r="F28" s="7">
        <f t="shared" si="1"/>
        <v>1.6500000000000002E-3</v>
      </c>
      <c r="G28" s="7">
        <f t="shared" si="2"/>
        <v>3.3000000000000004E-3</v>
      </c>
      <c r="H28" s="11">
        <v>3.3000000000000002E-2</v>
      </c>
      <c r="I28" s="3">
        <v>4545.25</v>
      </c>
    </row>
    <row r="29" spans="1:9" s="6" customFormat="1" ht="16.5" customHeight="1" x14ac:dyDescent="0.2">
      <c r="A29" s="3"/>
      <c r="B29" s="9"/>
      <c r="C29" s="9"/>
      <c r="D29" s="12"/>
      <c r="E29" s="13">
        <f t="shared" si="0"/>
        <v>0</v>
      </c>
      <c r="F29" s="7">
        <f t="shared" si="1"/>
        <v>0</v>
      </c>
      <c r="G29" s="7">
        <f t="shared" si="2"/>
        <v>0</v>
      </c>
      <c r="H29" s="11"/>
      <c r="I29" s="3"/>
    </row>
    <row r="30" spans="1:9" s="6" customFormat="1" ht="24" customHeight="1" x14ac:dyDescent="0.2">
      <c r="A30" s="3"/>
      <c r="B30" s="8" t="s">
        <v>26</v>
      </c>
      <c r="C30" s="24"/>
      <c r="D30" s="8"/>
      <c r="E30" s="13">
        <f t="shared" si="0"/>
        <v>0</v>
      </c>
      <c r="F30" s="7">
        <f t="shared" si="1"/>
        <v>0</v>
      </c>
      <c r="G30" s="7">
        <f t="shared" si="2"/>
        <v>0</v>
      </c>
      <c r="H30" s="11"/>
      <c r="I30" s="8"/>
    </row>
    <row r="31" spans="1:9" s="6" customFormat="1" ht="28.5" customHeight="1" x14ac:dyDescent="0.2">
      <c r="A31" s="3"/>
      <c r="B31" s="16" t="s">
        <v>27</v>
      </c>
      <c r="C31" s="7"/>
      <c r="D31" s="12"/>
      <c r="E31" s="13">
        <f t="shared" si="0"/>
        <v>0</v>
      </c>
      <c r="F31" s="7">
        <f t="shared" si="1"/>
        <v>0</v>
      </c>
      <c r="G31" s="7">
        <f t="shared" si="2"/>
        <v>0</v>
      </c>
      <c r="H31" s="11"/>
      <c r="I31" s="3"/>
    </row>
    <row r="32" spans="1:9" s="6" customFormat="1" ht="27" customHeight="1" x14ac:dyDescent="0.2">
      <c r="A32" s="3">
        <v>22</v>
      </c>
      <c r="B32" s="9" t="s">
        <v>28</v>
      </c>
      <c r="C32" s="9" t="s">
        <v>29</v>
      </c>
      <c r="D32" s="12">
        <f t="shared" si="3"/>
        <v>4.1599999999999998E-2</v>
      </c>
      <c r="E32" s="13">
        <f t="shared" si="0"/>
        <v>2.5999999999999999E-3</v>
      </c>
      <c r="F32" s="7">
        <f t="shared" si="1"/>
        <v>2.5999999999999999E-3</v>
      </c>
      <c r="G32" s="7">
        <f t="shared" si="2"/>
        <v>5.1999999999999998E-3</v>
      </c>
      <c r="H32" s="11">
        <v>5.1999999999999998E-2</v>
      </c>
      <c r="I32" s="3">
        <v>7001.21</v>
      </c>
    </row>
    <row r="33" spans="1:9" s="6" customFormat="1" ht="26.25" customHeight="1" x14ac:dyDescent="0.2">
      <c r="A33" s="3">
        <v>23</v>
      </c>
      <c r="B33" s="9" t="s">
        <v>30</v>
      </c>
      <c r="C33" s="9" t="s">
        <v>31</v>
      </c>
      <c r="D33" s="12">
        <f t="shared" si="3"/>
        <v>0.40480000000000005</v>
      </c>
      <c r="E33" s="13">
        <f t="shared" si="0"/>
        <v>2.5300000000000003E-2</v>
      </c>
      <c r="F33" s="7">
        <f t="shared" si="1"/>
        <v>2.5300000000000003E-2</v>
      </c>
      <c r="G33" s="7">
        <f t="shared" si="2"/>
        <v>5.0600000000000006E-2</v>
      </c>
      <c r="H33" s="11">
        <v>0.50600000000000001</v>
      </c>
      <c r="I33" s="3">
        <v>68636.87</v>
      </c>
    </row>
    <row r="34" spans="1:9" s="6" customFormat="1" ht="16.5" customHeight="1" x14ac:dyDescent="0.2">
      <c r="A34" s="3">
        <v>24</v>
      </c>
      <c r="B34" s="9" t="s">
        <v>32</v>
      </c>
      <c r="C34" s="9" t="s">
        <v>31</v>
      </c>
      <c r="D34" s="12">
        <f t="shared" si="3"/>
        <v>4.0000000000000001E-3</v>
      </c>
      <c r="E34" s="13">
        <f t="shared" si="0"/>
        <v>2.5000000000000001E-4</v>
      </c>
      <c r="F34" s="7">
        <f t="shared" si="1"/>
        <v>2.5000000000000001E-4</v>
      </c>
      <c r="G34" s="7">
        <f t="shared" si="2"/>
        <v>5.0000000000000001E-4</v>
      </c>
      <c r="H34" s="11">
        <v>5.0000000000000001E-3</v>
      </c>
      <c r="I34" s="3">
        <v>693.77</v>
      </c>
    </row>
    <row r="35" spans="1:9" s="6" customFormat="1" ht="16.5" customHeight="1" x14ac:dyDescent="0.2">
      <c r="A35" s="3">
        <v>25</v>
      </c>
      <c r="B35" s="9" t="s">
        <v>33</v>
      </c>
      <c r="C35" s="9" t="s">
        <v>34</v>
      </c>
      <c r="D35" s="12">
        <f t="shared" si="3"/>
        <v>0.11279999999999998</v>
      </c>
      <c r="E35" s="13">
        <f t="shared" si="0"/>
        <v>7.0499999999999998E-3</v>
      </c>
      <c r="F35" s="7">
        <f t="shared" si="1"/>
        <v>7.0499999999999998E-3</v>
      </c>
      <c r="G35" s="7">
        <f t="shared" si="2"/>
        <v>1.41E-2</v>
      </c>
      <c r="H35" s="11">
        <v>0.14099999999999999</v>
      </c>
      <c r="I35" s="3">
        <v>19128.310000000001</v>
      </c>
    </row>
    <row r="36" spans="1:9" s="6" customFormat="1" ht="21" customHeight="1" x14ac:dyDescent="0.2">
      <c r="A36" s="3">
        <v>26</v>
      </c>
      <c r="B36" s="9" t="s">
        <v>35</v>
      </c>
      <c r="C36" s="9" t="s">
        <v>36</v>
      </c>
      <c r="D36" s="12">
        <f t="shared" si="3"/>
        <v>0.37120000000000003</v>
      </c>
      <c r="E36" s="13">
        <f t="shared" si="0"/>
        <v>2.3200000000000002E-2</v>
      </c>
      <c r="F36" s="7">
        <f t="shared" si="1"/>
        <v>2.3200000000000002E-2</v>
      </c>
      <c r="G36" s="7">
        <f t="shared" si="2"/>
        <v>4.6400000000000004E-2</v>
      </c>
      <c r="H36" s="11">
        <v>0.46400000000000002</v>
      </c>
      <c r="I36" s="3">
        <v>62942.84</v>
      </c>
    </row>
    <row r="37" spans="1:9" s="6" customFormat="1" ht="16.5" customHeight="1" x14ac:dyDescent="0.2">
      <c r="A37" s="3">
        <v>27</v>
      </c>
      <c r="B37" s="9" t="s">
        <v>72</v>
      </c>
      <c r="C37" s="9" t="s">
        <v>37</v>
      </c>
      <c r="D37" s="12">
        <f t="shared" si="3"/>
        <v>4.7999999999999994E-2</v>
      </c>
      <c r="E37" s="13">
        <f t="shared" si="0"/>
        <v>3.0000000000000001E-3</v>
      </c>
      <c r="F37" s="7">
        <f t="shared" si="1"/>
        <v>3.0000000000000001E-3</v>
      </c>
      <c r="G37" s="7">
        <f t="shared" si="2"/>
        <v>6.0000000000000001E-3</v>
      </c>
      <c r="H37" s="11">
        <v>0.06</v>
      </c>
      <c r="I37" s="3">
        <v>8101.4</v>
      </c>
    </row>
    <row r="38" spans="1:9" s="6" customFormat="1" ht="16.5" customHeight="1" x14ac:dyDescent="0.2">
      <c r="A38" s="3"/>
      <c r="B38" s="9"/>
      <c r="C38" s="9"/>
      <c r="D38" s="12"/>
      <c r="E38" s="13"/>
      <c r="F38" s="7"/>
      <c r="G38" s="7"/>
      <c r="H38" s="11"/>
      <c r="I38" s="3"/>
    </row>
    <row r="39" spans="1:9" s="6" customFormat="1" ht="26.25" customHeight="1" x14ac:dyDescent="0.2">
      <c r="A39" s="3"/>
      <c r="B39" s="16" t="s">
        <v>38</v>
      </c>
      <c r="C39" s="7"/>
      <c r="D39" s="12"/>
      <c r="E39" s="13"/>
      <c r="F39" s="7"/>
      <c r="G39" s="7"/>
      <c r="H39" s="11"/>
      <c r="I39" s="3"/>
    </row>
    <row r="40" spans="1:9" s="6" customFormat="1" ht="15" customHeight="1" x14ac:dyDescent="0.2">
      <c r="A40" s="3">
        <v>28</v>
      </c>
      <c r="B40" s="9" t="s">
        <v>39</v>
      </c>
      <c r="C40" s="9" t="s">
        <v>40</v>
      </c>
      <c r="D40" s="12">
        <f t="shared" si="3"/>
        <v>0.1416</v>
      </c>
      <c r="E40" s="13">
        <f t="shared" si="0"/>
        <v>8.8500000000000002E-3</v>
      </c>
      <c r="F40" s="7">
        <f t="shared" si="1"/>
        <v>8.8500000000000002E-3</v>
      </c>
      <c r="G40" s="7">
        <f t="shared" si="2"/>
        <v>1.77E-2</v>
      </c>
      <c r="H40" s="11">
        <v>0.17699999999999999</v>
      </c>
      <c r="I40" s="3">
        <v>24004.15</v>
      </c>
    </row>
    <row r="41" spans="1:9" s="6" customFormat="1" ht="29.25" customHeight="1" x14ac:dyDescent="0.2">
      <c r="A41" s="3">
        <v>29</v>
      </c>
      <c r="B41" s="9" t="s">
        <v>70</v>
      </c>
      <c r="C41" s="9" t="s">
        <v>62</v>
      </c>
      <c r="D41" s="12">
        <f t="shared" si="3"/>
        <v>0.7679999999999999</v>
      </c>
      <c r="E41" s="13">
        <f t="shared" si="0"/>
        <v>4.8000000000000001E-2</v>
      </c>
      <c r="F41" s="7">
        <f t="shared" si="1"/>
        <v>4.8000000000000001E-2</v>
      </c>
      <c r="G41" s="7">
        <f t="shared" si="2"/>
        <v>9.6000000000000002E-2</v>
      </c>
      <c r="H41" s="11">
        <v>0.96</v>
      </c>
      <c r="I41" s="3">
        <v>130219.9</v>
      </c>
    </row>
    <row r="42" spans="1:9" s="6" customFormat="1" ht="15" customHeight="1" x14ac:dyDescent="0.2">
      <c r="A42" s="3">
        <v>30</v>
      </c>
      <c r="B42" s="9" t="s">
        <v>87</v>
      </c>
      <c r="C42" s="9" t="s">
        <v>14</v>
      </c>
      <c r="D42" s="12">
        <f t="shared" si="3"/>
        <v>0.16319999999999998</v>
      </c>
      <c r="E42" s="13">
        <f t="shared" si="0"/>
        <v>1.0200000000000001E-2</v>
      </c>
      <c r="F42" s="7">
        <f t="shared" si="1"/>
        <v>1.0200000000000001E-2</v>
      </c>
      <c r="G42" s="7">
        <f t="shared" si="2"/>
        <v>2.0400000000000001E-2</v>
      </c>
      <c r="H42" s="11">
        <v>0.20399999999999999</v>
      </c>
      <c r="I42" s="3">
        <v>27646.03</v>
      </c>
    </row>
    <row r="43" spans="1:9" s="6" customFormat="1" ht="15" customHeight="1" x14ac:dyDescent="0.2">
      <c r="A43" s="3">
        <v>31</v>
      </c>
      <c r="B43" s="9" t="s">
        <v>88</v>
      </c>
      <c r="C43" s="9" t="s">
        <v>14</v>
      </c>
      <c r="D43" s="12">
        <f t="shared" si="3"/>
        <v>8.48E-2</v>
      </c>
      <c r="E43" s="13">
        <f t="shared" si="0"/>
        <v>5.3E-3</v>
      </c>
      <c r="F43" s="7">
        <f t="shared" si="1"/>
        <v>5.3E-3</v>
      </c>
      <c r="G43" s="7">
        <f t="shared" si="2"/>
        <v>1.06E-2</v>
      </c>
      <c r="H43" s="11">
        <v>0.106</v>
      </c>
      <c r="I43" s="3">
        <v>14375.94</v>
      </c>
    </row>
    <row r="44" spans="1:9" s="6" customFormat="1" ht="15" customHeight="1" x14ac:dyDescent="0.2">
      <c r="A44" s="3">
        <v>32</v>
      </c>
      <c r="B44" s="9" t="s">
        <v>89</v>
      </c>
      <c r="C44" s="9" t="s">
        <v>15</v>
      </c>
      <c r="D44" s="12">
        <f t="shared" si="3"/>
        <v>3.1999999999999997E-3</v>
      </c>
      <c r="E44" s="13">
        <f t="shared" si="0"/>
        <v>2.0000000000000001E-4</v>
      </c>
      <c r="F44" s="7">
        <f t="shared" si="1"/>
        <v>2.0000000000000001E-4</v>
      </c>
      <c r="G44" s="7">
        <f t="shared" si="2"/>
        <v>4.0000000000000002E-4</v>
      </c>
      <c r="H44" s="11">
        <v>4.0000000000000001E-3</v>
      </c>
      <c r="I44" s="3">
        <v>523.41999999999996</v>
      </c>
    </row>
    <row r="45" spans="1:9" s="6" customFormat="1" ht="15" customHeight="1" x14ac:dyDescent="0.2">
      <c r="A45" s="3">
        <v>33</v>
      </c>
      <c r="B45" s="9" t="s">
        <v>72</v>
      </c>
      <c r="C45" s="9" t="s">
        <v>37</v>
      </c>
      <c r="D45" s="12">
        <f t="shared" si="3"/>
        <v>2.9600000000000001E-2</v>
      </c>
      <c r="E45" s="13">
        <f t="shared" si="0"/>
        <v>1.8500000000000001E-3</v>
      </c>
      <c r="F45" s="7">
        <f t="shared" si="1"/>
        <v>1.8500000000000001E-3</v>
      </c>
      <c r="G45" s="7">
        <f t="shared" si="2"/>
        <v>3.7000000000000002E-3</v>
      </c>
      <c r="H45" s="11">
        <v>3.6999999999999998E-2</v>
      </c>
      <c r="I45" s="3">
        <v>4955.74</v>
      </c>
    </row>
    <row r="46" spans="1:9" s="6" customFormat="1" ht="15" customHeight="1" x14ac:dyDescent="0.2">
      <c r="A46" s="3"/>
      <c r="B46" s="9"/>
      <c r="C46" s="9"/>
      <c r="D46" s="12"/>
      <c r="E46" s="13"/>
      <c r="F46" s="7"/>
      <c r="G46" s="7"/>
      <c r="H46" s="11"/>
      <c r="I46" s="3"/>
    </row>
    <row r="47" spans="1:9" s="6" customFormat="1" ht="15" customHeight="1" x14ac:dyDescent="0.2">
      <c r="A47" s="3">
        <v>34</v>
      </c>
      <c r="B47" s="9" t="s">
        <v>41</v>
      </c>
      <c r="C47" s="9" t="s">
        <v>42</v>
      </c>
      <c r="D47" s="12">
        <f t="shared" si="3"/>
        <v>8.7999999999999988E-3</v>
      </c>
      <c r="E47" s="13">
        <f t="shared" si="0"/>
        <v>5.5000000000000003E-4</v>
      </c>
      <c r="F47" s="7">
        <f t="shared" si="1"/>
        <v>5.5000000000000003E-4</v>
      </c>
      <c r="G47" s="7">
        <f t="shared" si="2"/>
        <v>1.1000000000000001E-3</v>
      </c>
      <c r="H47" s="11">
        <v>1.0999999999999999E-2</v>
      </c>
      <c r="I47" s="3">
        <v>1426.95</v>
      </c>
    </row>
    <row r="48" spans="1:9" s="6" customFormat="1" ht="15" customHeight="1" x14ac:dyDescent="0.2">
      <c r="A48" s="3">
        <v>35</v>
      </c>
      <c r="B48" s="9" t="s">
        <v>43</v>
      </c>
      <c r="C48" s="9" t="s">
        <v>15</v>
      </c>
      <c r="D48" s="12">
        <f t="shared" si="3"/>
        <v>3.6800000000000006E-2</v>
      </c>
      <c r="E48" s="13">
        <f t="shared" si="0"/>
        <v>2.3E-3</v>
      </c>
      <c r="F48" s="7">
        <f t="shared" si="1"/>
        <v>2.3E-3</v>
      </c>
      <c r="G48" s="7">
        <f t="shared" si="2"/>
        <v>4.5999999999999999E-3</v>
      </c>
      <c r="H48" s="11">
        <v>4.5999999999999999E-2</v>
      </c>
      <c r="I48" s="3">
        <v>6183.44</v>
      </c>
    </row>
    <row r="49" spans="1:9" s="6" customFormat="1" ht="15" customHeight="1" x14ac:dyDescent="0.2">
      <c r="A49" s="3"/>
      <c r="B49" s="9"/>
      <c r="C49" s="9"/>
      <c r="D49" s="12"/>
      <c r="E49" s="13"/>
      <c r="F49" s="7"/>
      <c r="G49" s="7"/>
      <c r="H49" s="11"/>
      <c r="I49" s="3"/>
    </row>
    <row r="50" spans="1:9" s="6" customFormat="1" ht="15.75" customHeight="1" x14ac:dyDescent="0.2">
      <c r="A50" s="3">
        <v>36</v>
      </c>
      <c r="B50" s="9" t="s">
        <v>44</v>
      </c>
      <c r="C50" s="9" t="s">
        <v>45</v>
      </c>
      <c r="D50" s="12">
        <f t="shared" si="3"/>
        <v>0.90879999999999994</v>
      </c>
      <c r="E50" s="13">
        <f t="shared" si="0"/>
        <v>5.6799999999999996E-2</v>
      </c>
      <c r="F50" s="7">
        <f t="shared" si="1"/>
        <v>5.6799999999999996E-2</v>
      </c>
      <c r="G50" s="7">
        <f t="shared" si="2"/>
        <v>0.11359999999999999</v>
      </c>
      <c r="H50" s="11">
        <v>1.1359999999999999</v>
      </c>
      <c r="I50" s="3">
        <v>154211.54999999999</v>
      </c>
    </row>
    <row r="51" spans="1:9" s="6" customFormat="1" ht="15.75" customHeight="1" x14ac:dyDescent="0.2">
      <c r="A51" s="3">
        <v>37</v>
      </c>
      <c r="B51" s="9" t="s">
        <v>46</v>
      </c>
      <c r="C51" s="9" t="s">
        <v>47</v>
      </c>
      <c r="D51" s="12">
        <f t="shared" si="3"/>
        <v>1.9608000000000001</v>
      </c>
      <c r="E51" s="13">
        <f t="shared" si="0"/>
        <v>0.12255000000000001</v>
      </c>
      <c r="F51" s="7">
        <f t="shared" si="1"/>
        <v>0.12255000000000001</v>
      </c>
      <c r="G51" s="7">
        <f t="shared" si="2"/>
        <v>0.24510000000000001</v>
      </c>
      <c r="H51" s="11">
        <v>2.4510000000000001</v>
      </c>
      <c r="I51" s="3">
        <v>332655.06</v>
      </c>
    </row>
    <row r="52" spans="1:9" s="6" customFormat="1" ht="15.75" customHeight="1" x14ac:dyDescent="0.2">
      <c r="A52" s="3"/>
      <c r="B52" s="9"/>
      <c r="C52" s="9"/>
      <c r="D52" s="12"/>
      <c r="E52" s="13">
        <f t="shared" si="0"/>
        <v>0</v>
      </c>
      <c r="F52" s="7">
        <f t="shared" si="1"/>
        <v>0</v>
      </c>
      <c r="G52" s="7">
        <f t="shared" si="2"/>
        <v>0</v>
      </c>
      <c r="H52" s="11"/>
      <c r="I52" s="3"/>
    </row>
    <row r="53" spans="1:9" s="6" customFormat="1" ht="15.75" customHeight="1" x14ac:dyDescent="0.2">
      <c r="A53" s="3"/>
      <c r="B53" s="8" t="s">
        <v>68</v>
      </c>
      <c r="C53" s="24"/>
      <c r="D53" s="8"/>
      <c r="E53" s="13">
        <f t="shared" si="0"/>
        <v>0</v>
      </c>
      <c r="F53" s="7">
        <f t="shared" si="1"/>
        <v>0</v>
      </c>
      <c r="G53" s="7">
        <f t="shared" si="2"/>
        <v>0</v>
      </c>
      <c r="H53" s="11"/>
      <c r="I53" s="8"/>
    </row>
    <row r="54" spans="1:9" s="6" customFormat="1" ht="24" customHeight="1" x14ac:dyDescent="0.2">
      <c r="A54" s="3">
        <v>38</v>
      </c>
      <c r="B54" s="9" t="s">
        <v>82</v>
      </c>
      <c r="C54" s="9" t="s">
        <v>37</v>
      </c>
      <c r="D54" s="12">
        <f t="shared" si="3"/>
        <v>1.9999999999999997E-2</v>
      </c>
      <c r="E54" s="13">
        <f t="shared" si="0"/>
        <v>1.2500000000000002E-3</v>
      </c>
      <c r="F54" s="7">
        <f t="shared" si="1"/>
        <v>1.2500000000000002E-3</v>
      </c>
      <c r="G54" s="7">
        <f t="shared" si="2"/>
        <v>2.5000000000000005E-3</v>
      </c>
      <c r="H54" s="11">
        <v>2.5000000000000001E-2</v>
      </c>
      <c r="I54" s="3">
        <v>3426.42</v>
      </c>
    </row>
    <row r="55" spans="1:9" s="6" customFormat="1" ht="21" customHeight="1" x14ac:dyDescent="0.2">
      <c r="A55" s="3">
        <v>39</v>
      </c>
      <c r="B55" s="9" t="s">
        <v>83</v>
      </c>
      <c r="C55" s="9" t="s">
        <v>37</v>
      </c>
      <c r="D55" s="12">
        <f t="shared" si="3"/>
        <v>0.80800000000000005</v>
      </c>
      <c r="E55" s="13">
        <f t="shared" si="0"/>
        <v>5.0500000000000003E-2</v>
      </c>
      <c r="F55" s="7">
        <f t="shared" si="1"/>
        <v>5.0500000000000003E-2</v>
      </c>
      <c r="G55" s="7">
        <f t="shared" si="2"/>
        <v>0.10100000000000001</v>
      </c>
      <c r="H55" s="11">
        <v>1.01</v>
      </c>
      <c r="I55" s="3">
        <v>137107.04999999999</v>
      </c>
    </row>
    <row r="56" spans="1:9" s="6" customFormat="1" ht="33" customHeight="1" x14ac:dyDescent="0.2">
      <c r="A56" s="3">
        <v>40</v>
      </c>
      <c r="B56" s="9" t="s">
        <v>69</v>
      </c>
      <c r="C56" s="9" t="s">
        <v>84</v>
      </c>
      <c r="D56" s="12">
        <f t="shared" si="3"/>
        <v>1.7599999999999998E-2</v>
      </c>
      <c r="E56" s="13">
        <f t="shared" si="0"/>
        <v>1.1000000000000001E-3</v>
      </c>
      <c r="F56" s="7">
        <f t="shared" si="1"/>
        <v>1.1000000000000001E-3</v>
      </c>
      <c r="G56" s="7">
        <f t="shared" si="2"/>
        <v>2.2000000000000001E-3</v>
      </c>
      <c r="H56" s="11">
        <v>2.1999999999999999E-2</v>
      </c>
      <c r="I56" s="3">
        <v>2942.77</v>
      </c>
    </row>
    <row r="57" spans="1:9" s="6" customFormat="1" ht="15.75" customHeight="1" x14ac:dyDescent="0.2">
      <c r="A57" s="3"/>
      <c r="B57" s="9"/>
      <c r="C57" s="9"/>
      <c r="D57" s="12"/>
      <c r="E57" s="13"/>
      <c r="F57" s="7"/>
      <c r="G57" s="7"/>
      <c r="H57" s="11"/>
      <c r="I57" s="3"/>
    </row>
    <row r="58" spans="1:9" s="6" customFormat="1" ht="20.25" customHeight="1" x14ac:dyDescent="0.2">
      <c r="A58" s="3"/>
      <c r="B58" s="8" t="s">
        <v>48</v>
      </c>
      <c r="C58" s="23"/>
      <c r="D58" s="8"/>
      <c r="E58" s="13"/>
      <c r="F58" s="7"/>
      <c r="G58" s="7"/>
      <c r="H58" s="11"/>
      <c r="I58" s="8"/>
    </row>
    <row r="59" spans="1:9" s="6" customFormat="1" ht="33.75" customHeight="1" x14ac:dyDescent="0.2">
      <c r="A59" s="3">
        <v>41</v>
      </c>
      <c r="B59" s="9" t="s">
        <v>61</v>
      </c>
      <c r="C59" s="9" t="s">
        <v>62</v>
      </c>
      <c r="D59" s="12">
        <f t="shared" si="3"/>
        <v>0.41360000000000002</v>
      </c>
      <c r="E59" s="19">
        <f t="shared" si="0"/>
        <v>2.5850000000000001E-2</v>
      </c>
      <c r="F59" s="7">
        <f t="shared" si="1"/>
        <v>2.5850000000000001E-2</v>
      </c>
      <c r="G59" s="7">
        <f t="shared" si="2"/>
        <v>5.1700000000000003E-2</v>
      </c>
      <c r="H59" s="11">
        <v>0.51700000000000002</v>
      </c>
      <c r="I59" s="3">
        <v>70141.94</v>
      </c>
    </row>
    <row r="60" spans="1:9" s="6" customFormat="1" ht="33.75" customHeight="1" x14ac:dyDescent="0.2">
      <c r="A60" s="3">
        <v>42</v>
      </c>
      <c r="B60" s="9" t="s">
        <v>81</v>
      </c>
      <c r="C60" s="9"/>
      <c r="D60" s="12">
        <f t="shared" si="3"/>
        <v>0.48880000000000007</v>
      </c>
      <c r="E60" s="19">
        <f t="shared" si="0"/>
        <v>3.0550000000000001E-2</v>
      </c>
      <c r="F60" s="7">
        <f t="shared" si="1"/>
        <v>3.0550000000000001E-2</v>
      </c>
      <c r="G60" s="7">
        <f t="shared" si="2"/>
        <v>6.1100000000000002E-2</v>
      </c>
      <c r="H60" s="11">
        <v>0.61099999999999999</v>
      </c>
      <c r="I60" s="3">
        <v>82915.12</v>
      </c>
    </row>
    <row r="61" spans="1:9" s="6" customFormat="1" ht="47.25" customHeight="1" x14ac:dyDescent="0.2">
      <c r="A61" s="3">
        <v>43</v>
      </c>
      <c r="B61" s="9" t="s">
        <v>85</v>
      </c>
      <c r="C61" s="9" t="s">
        <v>15</v>
      </c>
      <c r="D61" s="12">
        <f t="shared" si="3"/>
        <v>4.8000000000000004E-3</v>
      </c>
      <c r="E61" s="13">
        <f t="shared" si="0"/>
        <v>3.0000000000000003E-4</v>
      </c>
      <c r="F61" s="7">
        <f t="shared" si="1"/>
        <v>3.0000000000000003E-4</v>
      </c>
      <c r="G61" s="7">
        <f t="shared" si="2"/>
        <v>6.0000000000000006E-4</v>
      </c>
      <c r="H61" s="11">
        <v>6.0000000000000001E-3</v>
      </c>
      <c r="I61" s="3">
        <v>831.92</v>
      </c>
    </row>
    <row r="62" spans="1:9" s="6" customFormat="1" ht="19.5" customHeight="1" x14ac:dyDescent="0.2">
      <c r="A62" s="3">
        <v>44</v>
      </c>
      <c r="B62" s="9" t="s">
        <v>86</v>
      </c>
      <c r="C62" s="9" t="s">
        <v>25</v>
      </c>
      <c r="D62" s="12">
        <f t="shared" si="3"/>
        <v>2.5599999999999998E-2</v>
      </c>
      <c r="E62" s="13">
        <f t="shared" si="0"/>
        <v>1.6000000000000001E-3</v>
      </c>
      <c r="F62" s="7">
        <f t="shared" si="1"/>
        <v>1.6000000000000001E-3</v>
      </c>
      <c r="G62" s="7">
        <f t="shared" si="2"/>
        <v>3.2000000000000002E-3</v>
      </c>
      <c r="H62" s="11">
        <v>3.2000000000000001E-2</v>
      </c>
      <c r="I62" s="3">
        <v>4321.6899999999996</v>
      </c>
    </row>
    <row r="63" spans="1:9" s="6" customFormat="1" ht="18.75" customHeight="1" x14ac:dyDescent="0.2">
      <c r="A63" s="3">
        <v>45</v>
      </c>
      <c r="B63" s="9" t="s">
        <v>49</v>
      </c>
      <c r="C63" s="9" t="s">
        <v>25</v>
      </c>
      <c r="D63" s="12">
        <f t="shared" si="3"/>
        <v>1.8400000000000003E-2</v>
      </c>
      <c r="E63" s="13">
        <f t="shared" si="0"/>
        <v>1.15E-3</v>
      </c>
      <c r="F63" s="7">
        <f t="shared" si="1"/>
        <v>1.15E-3</v>
      </c>
      <c r="G63" s="7">
        <f t="shared" si="2"/>
        <v>2.3E-3</v>
      </c>
      <c r="H63" s="11">
        <v>2.3E-2</v>
      </c>
      <c r="I63" s="3">
        <v>3179.42</v>
      </c>
    </row>
    <row r="64" spans="1:9" s="6" customFormat="1" ht="21" customHeight="1" x14ac:dyDescent="0.2">
      <c r="A64" s="3"/>
      <c r="B64" s="9"/>
      <c r="C64" s="7"/>
      <c r="D64" s="12"/>
      <c r="E64" s="13"/>
      <c r="F64" s="7"/>
      <c r="G64" s="7"/>
      <c r="H64" s="11"/>
      <c r="I64" s="3"/>
    </row>
    <row r="65" spans="1:9" s="6" customFormat="1" ht="32.25" customHeight="1" x14ac:dyDescent="0.2">
      <c r="A65" s="3"/>
      <c r="B65" s="18" t="s">
        <v>50</v>
      </c>
      <c r="C65" s="24"/>
      <c r="D65" s="8"/>
      <c r="E65" s="13"/>
      <c r="F65" s="7"/>
      <c r="G65" s="7"/>
      <c r="H65" s="11"/>
      <c r="I65" s="8"/>
    </row>
    <row r="66" spans="1:9" s="6" customFormat="1" ht="30.75" customHeight="1" x14ac:dyDescent="0.2">
      <c r="A66" s="3">
        <v>46</v>
      </c>
      <c r="B66" s="9" t="s">
        <v>51</v>
      </c>
      <c r="C66" s="9" t="s">
        <v>15</v>
      </c>
      <c r="D66" s="12">
        <f t="shared" si="3"/>
        <v>8.0000000000000002E-3</v>
      </c>
      <c r="E66" s="13">
        <f t="shared" si="0"/>
        <v>5.0000000000000001E-4</v>
      </c>
      <c r="F66" s="7">
        <f t="shared" si="1"/>
        <v>5.0000000000000001E-4</v>
      </c>
      <c r="G66" s="7">
        <f t="shared" si="2"/>
        <v>1E-3</v>
      </c>
      <c r="H66" s="11">
        <v>0.01</v>
      </c>
      <c r="I66" s="3">
        <v>1349.71</v>
      </c>
    </row>
    <row r="67" spans="1:9" s="6" customFormat="1" ht="31.5" customHeight="1" x14ac:dyDescent="0.2">
      <c r="A67" s="3">
        <v>47</v>
      </c>
      <c r="B67" s="9" t="s">
        <v>52</v>
      </c>
      <c r="C67" s="9" t="s">
        <v>25</v>
      </c>
      <c r="D67" s="12">
        <f t="shared" si="3"/>
        <v>5.1199999999999996E-2</v>
      </c>
      <c r="E67" s="13">
        <f t="shared" si="0"/>
        <v>3.2000000000000002E-3</v>
      </c>
      <c r="F67" s="7">
        <f t="shared" si="1"/>
        <v>3.2000000000000002E-3</v>
      </c>
      <c r="G67" s="7">
        <f t="shared" si="2"/>
        <v>6.4000000000000003E-3</v>
      </c>
      <c r="H67" s="11">
        <v>6.4000000000000001E-2</v>
      </c>
      <c r="I67" s="3">
        <v>8675.49</v>
      </c>
    </row>
    <row r="68" spans="1:9" s="6" customFormat="1" ht="27.75" customHeight="1" x14ac:dyDescent="0.2">
      <c r="A68" s="3">
        <v>48</v>
      </c>
      <c r="B68" s="9" t="s">
        <v>53</v>
      </c>
      <c r="C68" s="9" t="s">
        <v>54</v>
      </c>
      <c r="D68" s="12">
        <f t="shared" si="3"/>
        <v>0.58720000000000006</v>
      </c>
      <c r="E68" s="13">
        <f t="shared" si="0"/>
        <v>3.6700000000000003E-2</v>
      </c>
      <c r="F68" s="7">
        <f t="shared" si="1"/>
        <v>3.6700000000000003E-2</v>
      </c>
      <c r="G68" s="7">
        <f t="shared" si="2"/>
        <v>7.3400000000000007E-2</v>
      </c>
      <c r="H68" s="11">
        <v>0.73399999999999999</v>
      </c>
      <c r="I68" s="3">
        <v>99571.62</v>
      </c>
    </row>
    <row r="69" spans="1:9" s="6" customFormat="1" ht="14.25" customHeight="1" x14ac:dyDescent="0.2">
      <c r="A69" s="3"/>
      <c r="B69" s="9"/>
      <c r="C69" s="9"/>
      <c r="D69" s="12"/>
      <c r="E69" s="13"/>
      <c r="F69" s="7"/>
      <c r="G69" s="7"/>
      <c r="H69" s="11"/>
      <c r="I69" s="3"/>
    </row>
    <row r="70" spans="1:9" s="6" customFormat="1" ht="21.95" customHeight="1" x14ac:dyDescent="0.2">
      <c r="A70" s="3">
        <v>49</v>
      </c>
      <c r="B70" s="9" t="s">
        <v>55</v>
      </c>
      <c r="C70" s="7"/>
      <c r="D70" s="12">
        <v>1.88</v>
      </c>
      <c r="E70" s="13"/>
      <c r="F70" s="7"/>
      <c r="G70" s="7"/>
      <c r="H70" s="11"/>
      <c r="I70" s="3">
        <v>318875.12</v>
      </c>
    </row>
    <row r="71" spans="1:9" s="6" customFormat="1" ht="24" customHeight="1" x14ac:dyDescent="0.2">
      <c r="A71" s="3">
        <v>50</v>
      </c>
      <c r="B71" s="9" t="s">
        <v>56</v>
      </c>
      <c r="C71" s="7"/>
      <c r="D71" s="12">
        <f>0.94+0.94</f>
        <v>1.88</v>
      </c>
      <c r="E71" s="13"/>
      <c r="F71" s="7"/>
      <c r="G71" s="7"/>
      <c r="H71" s="11"/>
      <c r="I71" s="3">
        <v>318875.12</v>
      </c>
    </row>
    <row r="72" spans="1:9" s="6" customFormat="1" ht="21" customHeight="1" x14ac:dyDescent="0.2">
      <c r="A72" s="3"/>
      <c r="B72" s="14" t="s">
        <v>57</v>
      </c>
      <c r="C72" s="7"/>
      <c r="D72" s="32">
        <f t="shared" ref="D72:I72" si="4">SUM(D6:D71)</f>
        <v>18.800799999999995</v>
      </c>
      <c r="E72" s="32">
        <f t="shared" si="4"/>
        <v>0.94004999999999983</v>
      </c>
      <c r="F72" s="32">
        <f t="shared" si="4"/>
        <v>0.94004999999999983</v>
      </c>
      <c r="G72" s="32">
        <f t="shared" si="4"/>
        <v>1.8800999999999997</v>
      </c>
      <c r="H72" s="32">
        <f t="shared" si="4"/>
        <v>18.801000000000002</v>
      </c>
      <c r="I72" s="32">
        <f t="shared" si="4"/>
        <v>3188751.1299999994</v>
      </c>
    </row>
  </sheetData>
  <mergeCells count="2">
    <mergeCell ref="A1:I1"/>
    <mergeCell ref="A2:I2"/>
  </mergeCells>
  <pageMargins left="0.59055118110236227" right="0.39370078740157483" top="0.78740157480314965" bottom="0.39370078740157483" header="0.51181102362204722" footer="0.51181102362204722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Тариф ЖКХ</vt:lpstr>
      <vt:lpstr>Тариф эксперт</vt:lpstr>
      <vt:lpstr>Тариф и годовая плата</vt:lpstr>
      <vt:lpstr>Сравнит табл</vt:lpstr>
      <vt:lpstr>Тариф действующий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dterehova</cp:lastModifiedBy>
  <cp:lastPrinted>2017-02-09T04:13:23Z</cp:lastPrinted>
  <dcterms:created xsi:type="dcterms:W3CDTF">2016-12-23T05:16:37Z</dcterms:created>
  <dcterms:modified xsi:type="dcterms:W3CDTF">2017-05-15T08:50:55Z</dcterms:modified>
</cp:coreProperties>
</file>