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форме'!$A$1:$D$108</definedName>
  </definedNames>
  <calcPr fullCalcOnLoad="1"/>
</workbook>
</file>

<file path=xl/sharedStrings.xml><?xml version="1.0" encoding="utf-8"?>
<sst xmlns="http://schemas.openxmlformats.org/spreadsheetml/2006/main" count="333" uniqueCount="225">
  <si>
    <t>Ремонт кровли</t>
  </si>
  <si>
    <t>Управление МКД</t>
  </si>
  <si>
    <t>круглосуточно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</si>
  <si>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</si>
  <si>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</si>
  <si>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</si>
  <si>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</si>
  <si>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3 раза в неделю</t>
  </si>
  <si>
    <t>2 раза в год</t>
  </si>
  <si>
    <t>Ремонт системы отопления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</si>
  <si>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</si>
  <si>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</si>
  <si>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</si>
  <si>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</si>
  <si>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</si>
  <si>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</si>
  <si>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</si>
  <si>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</si>
  <si>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</si>
  <si>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</si>
  <si>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</si>
  <si>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</si>
  <si>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</si>
  <si>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</si>
  <si>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</si>
  <si>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</si>
  <si>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</si>
  <si>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</si>
  <si>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</si>
  <si>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</si>
  <si>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</si>
  <si>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</si>
  <si>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</si>
  <si>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</si>
  <si>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</si>
  <si>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</si>
  <si>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</si>
  <si>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</si>
  <si>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</si>
  <si>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</si>
  <si>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</si>
  <si>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</si>
  <si>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</si>
  <si>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</si>
  <si>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</si>
  <si>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</si>
  <si>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</si>
  <si>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</si>
  <si>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</si>
  <si>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</si>
  <si>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</si>
  <si>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</si>
  <si>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</si>
  <si>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</si>
  <si>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</si>
  <si>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</si>
  <si>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</si>
  <si>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</si>
  <si>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</si>
  <si>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</si>
  <si>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</si>
  <si>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</si>
  <si>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</si>
  <si>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</si>
  <si>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</si>
  <si>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21.7</t>
  </si>
  <si>
    <t>21.8</t>
  </si>
  <si>
    <t>21.9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</si>
  <si>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</si>
  <si>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</si>
  <si>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</si>
  <si>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</si>
  <si>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</si>
  <si>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</si>
  <si>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</si>
  <si>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</si>
  <si>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</si>
  <si>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</si>
  <si>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</si>
  <si>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</si>
  <si>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</si>
  <si>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</si>
  <si>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</si>
  <si>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</si>
  <si>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</si>
  <si>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</si>
  <si>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</si>
  <si>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</si>
  <si>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</si>
  <si>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</si>
  <si>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</si>
  <si>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</si>
  <si>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</si>
  <si>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</si>
  <si>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</si>
  <si>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</si>
  <si>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</si>
  <si>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</si>
  <si>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</si>
  <si>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</si>
  <si>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</si>
  <si>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Очистка МОП МКД от мусора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</si>
  <si>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</si>
  <si>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</si>
  <si>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</si>
  <si>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</si>
  <si>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</si>
  <si>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</si>
  <si>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</si>
  <si>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</si>
  <si>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</si>
  <si>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</si>
  <si>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</si>
  <si>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</si>
  <si>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</si>
  <si>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</si>
  <si>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</si>
  <si>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</si>
  <si>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</si>
  <si>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</si>
  <si>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</si>
  <si>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</si>
  <si>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</si>
  <si>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</si>
  <si>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</si>
  <si>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</si>
  <si>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</si>
  <si>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</si>
  <si>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</si>
  <si>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</si>
  <si>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</si>
  <si>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</si>
  <si>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</si>
  <si>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</si>
  <si>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</si>
  <si>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</si>
  <si>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</si>
  <si>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</si>
  <si>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</si>
  <si>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</si>
  <si>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</si>
  <si>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</si>
  <si>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</si>
  <si>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21.22</t>
  </si>
  <si>
    <t>21.23</t>
  </si>
  <si>
    <t>Ремонт общедомовых приборов учета системы электроснабжения</t>
  </si>
  <si>
    <t>21.24</t>
  </si>
  <si>
    <t>21.25</t>
  </si>
  <si>
    <t>21.26</t>
  </si>
  <si>
    <t>21.27</t>
  </si>
  <si>
    <t>21.28</t>
  </si>
  <si>
    <t>Ремонт контейнерных площадок</t>
  </si>
  <si>
    <t>Ремонт почтовых ящиков</t>
  </si>
  <si>
    <t>Обследование спец.организациями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</si>
  <si>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</si>
  <si>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</si>
  <si>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</si>
  <si>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</si>
  <si>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</si>
  <si>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</si>
  <si>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</si>
  <si>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</si>
  <si>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</si>
  <si>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</si>
  <si>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</si>
  <si>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</si>
  <si>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</si>
  <si>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22.1.5</t>
  </si>
  <si>
    <t>22.1.6</t>
  </si>
  <si>
    <t>22.1.7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</si>
  <si>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</si>
  <si>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</si>
  <si>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</si>
  <si>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</si>
  <si>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</si>
  <si>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</si>
  <si>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</si>
  <si>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</si>
  <si>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22.2.4</t>
  </si>
  <si>
    <t>Уборка контейнерных площадок в летний период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</si>
  <si>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</si>
  <si>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</si>
  <si>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</si>
  <si>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</si>
  <si>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</si>
  <si>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</si>
  <si>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</si>
  <si>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</si>
  <si>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</si>
  <si>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</si>
  <si>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</si>
  <si>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</si>
  <si>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</si>
  <si>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</si>
  <si>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</si>
  <si>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</si>
  <si>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</si>
  <si>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</si>
  <si>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</si>
  <si>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</si>
  <si>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</si>
  <si>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</si>
  <si>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Содержание систем внутридомового газового оборудования</t>
  </si>
  <si>
    <t>по графику</t>
  </si>
  <si>
    <t>Ремонт  отмостки</t>
  </si>
  <si>
    <t>Ремонт входного козырька</t>
  </si>
  <si>
    <t>Уборка наледи и сосулек с крыши и входных групп</t>
  </si>
  <si>
    <t>Ремонт цоколя</t>
  </si>
  <si>
    <t xml:space="preserve">Содержание системы электроснабжения в МОП </t>
  </si>
  <si>
    <t>Объекты внешнего благоустройства (ремонт асфальтового покрытия)</t>
  </si>
  <si>
    <t>Работы по содержанию придомовой территории в холодный период года</t>
  </si>
  <si>
    <t>Очистка входной группы от наледи и льда</t>
  </si>
  <si>
    <t>Посыпка пескосоляной смесью вручную (асфальт) входные группы</t>
  </si>
  <si>
    <t>Уборка листвы с придомовой территории (весна, осень)</t>
  </si>
  <si>
    <t>Дезинсекция, дезинсекция МОП</t>
  </si>
  <si>
    <t>2 раза в месяц</t>
  </si>
  <si>
    <t>6 раз в год</t>
  </si>
  <si>
    <t>Влажная протирка элементов лестничных клеток ( двери, подоконники, перила, почтовые ящики)</t>
  </si>
  <si>
    <t>1 раз в квартал</t>
  </si>
  <si>
    <t>перерасчёт</t>
  </si>
  <si>
    <t>Отчет об исполнении управляющей организацией ООО "УК "Слобода" договора оказания услуг выполнения за 2023 год                                                                   по дому №5/3  ул. Семашко в  г. Липецке</t>
  </si>
  <si>
    <t>31.03.2024 г.</t>
  </si>
  <si>
    <t>31.12.2023 г.</t>
  </si>
  <si>
    <t>01.01.23-31.12.23</t>
  </si>
  <si>
    <t>01.03.2023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</si>
</sst>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 indent="1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1;&#1083;.%20&#1057;&#1077;&#1084;&#1072;&#1096;&#1082;&#1086;,%20&#1076;.%205-3%20&#1089;%2001.01.2022-31.03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4826.3</v>
          </cell>
        </row>
        <row r="24">
          <cell r="D24">
            <v>-181913.50031602447</v>
          </cell>
        </row>
        <row r="25">
          <cell r="D25">
            <v>66227.73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DI125">
            <v>118955.02799999998</v>
          </cell>
        </row>
        <row r="126">
          <cell r="DI126">
            <v>162958.2094</v>
          </cell>
        </row>
        <row r="127">
          <cell r="DI127">
            <v>34326.2292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35" sqref="Q35"/>
    </sheetView>
  </sheetViews>
  <sheetFormatPr defaultColWidth="9.140625" defaultRowHeight="15"/>
  <cols>
    <col min="1" max="1" width="9.140625" style="10" customWidth="1"/>
    <col min="2" max="2" width="62.421875" style="8" customWidth="1"/>
    <col min="3" max="3" width="24.28125" style="8" customWidth="1"/>
    <col min="4" max="4" width="59.421875" style="8" customWidth="1"/>
    <col min="5" max="5" width="21.140625" style="8" hidden="1" customWidth="1"/>
    <col min="6" max="6" width="17.8515625" style="8" hidden="1" customWidth="1"/>
    <col min="7" max="12" width="9.140625" style="8" hidden="1" customWidth="1"/>
    <col min="13" max="19" width="9.140625" style="8" customWidth="1"/>
    <col min="20" max="16384" width="9.140625" style="2" customWidth="1"/>
  </cols>
  <sheetData>
    <row r="1" ht="15.75">
      <c r="E1" s="8" t="s">
        <v>100</v>
      </c>
    </row>
    <row r="2" spans="1:19" s="5" customFormat="1" ht="33.75" customHeight="1">
      <c r="A2" s="37" t="s">
        <v>220</v>
      </c>
      <c r="B2" s="37"/>
      <c r="C2" s="37"/>
      <c r="D2" s="37"/>
      <c r="E2" s="4">
        <v>2313.4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4" ht="15.75">
      <c r="A4" s="6" t="s">
        <v>15</v>
      </c>
      <c r="B4" s="1" t="s">
        <v>16</v>
      </c>
      <c r="C4" s="1" t="s">
        <v>17</v>
      </c>
      <c r="D4" s="1" t="s">
        <v>18</v>
      </c>
    </row>
    <row r="5" spans="1:4" ht="15.75">
      <c r="A5" s="6" t="s">
        <v>21</v>
      </c>
      <c r="B5" s="1" t="s">
        <v>19</v>
      </c>
      <c r="C5" s="1" t="s">
        <v>20</v>
      </c>
      <c r="D5" s="1" t="s">
        <v>221</v>
      </c>
    </row>
    <row r="6" spans="1:4" ht="15.75">
      <c r="A6" s="6" t="s">
        <v>22</v>
      </c>
      <c r="B6" s="1" t="s">
        <v>23</v>
      </c>
      <c r="C6" s="1" t="s">
        <v>20</v>
      </c>
      <c r="D6" s="1" t="s">
        <v>224</v>
      </c>
    </row>
    <row r="7" spans="1:4" ht="15.75">
      <c r="A7" s="6" t="s">
        <v>10</v>
      </c>
      <c r="B7" s="1" t="s">
        <v>24</v>
      </c>
      <c r="C7" s="1" t="s">
        <v>20</v>
      </c>
      <c r="D7" s="1" t="s">
        <v>222</v>
      </c>
    </row>
    <row r="8" spans="1:4" ht="42.75" customHeight="1">
      <c r="A8" s="36" t="s">
        <v>53</v>
      </c>
      <c r="B8" s="36"/>
      <c r="C8" s="36"/>
      <c r="D8" s="36"/>
    </row>
    <row r="9" spans="1:4" ht="15.75">
      <c r="A9" s="6" t="s">
        <v>11</v>
      </c>
      <c r="B9" s="1" t="s">
        <v>25</v>
      </c>
      <c r="C9" s="1" t="s">
        <v>26</v>
      </c>
      <c r="D9" s="19">
        <f>'[1]по форме'!$D$23</f>
        <v>4826.3</v>
      </c>
    </row>
    <row r="10" spans="1:4" ht="15.75">
      <c r="A10" s="6" t="s">
        <v>12</v>
      </c>
      <c r="B10" s="1" t="s">
        <v>27</v>
      </c>
      <c r="C10" s="1" t="s">
        <v>26</v>
      </c>
      <c r="D10" s="19">
        <f>'[1]по форме'!$D$24</f>
        <v>-181913.50031602447</v>
      </c>
    </row>
    <row r="11" spans="1:4" ht="15.75">
      <c r="A11" s="6" t="s">
        <v>28</v>
      </c>
      <c r="B11" s="1" t="s">
        <v>29</v>
      </c>
      <c r="C11" s="1" t="s">
        <v>26</v>
      </c>
      <c r="D11" s="19">
        <f>'[1]по форме'!$D$25</f>
        <v>66227.73</v>
      </c>
    </row>
    <row r="12" spans="1:6" ht="31.5">
      <c r="A12" s="6" t="s">
        <v>30</v>
      </c>
      <c r="B12" s="1" t="s">
        <v>31</v>
      </c>
      <c r="C12" s="1" t="s">
        <v>26</v>
      </c>
      <c r="D12" s="19">
        <f>D13+D14+D15</f>
        <v>316239.4666</v>
      </c>
      <c r="F12" s="18"/>
    </row>
    <row r="13" spans="1:4" ht="15.75">
      <c r="A13" s="6" t="s">
        <v>45</v>
      </c>
      <c r="B13" s="11" t="s">
        <v>32</v>
      </c>
      <c r="C13" s="1" t="s">
        <v>26</v>
      </c>
      <c r="D13" s="19">
        <f>'[2]УК 2023'!$DI$126</f>
        <v>162958.2094</v>
      </c>
    </row>
    <row r="14" spans="1:4" ht="15.75">
      <c r="A14" s="6" t="s">
        <v>46</v>
      </c>
      <c r="B14" s="11" t="s">
        <v>33</v>
      </c>
      <c r="C14" s="1" t="s">
        <v>26</v>
      </c>
      <c r="D14" s="19">
        <f>'[2]УК 2023'!$DI$125</f>
        <v>118955.02799999998</v>
      </c>
    </row>
    <row r="15" spans="1:4" ht="15.75">
      <c r="A15" s="6" t="s">
        <v>47</v>
      </c>
      <c r="B15" s="11" t="s">
        <v>34</v>
      </c>
      <c r="C15" s="1" t="s">
        <v>26</v>
      </c>
      <c r="D15" s="19">
        <f>'[2]УК 2023'!$DI$127</f>
        <v>34326.2292</v>
      </c>
    </row>
    <row r="16" spans="1:6" ht="15.75">
      <c r="A16" s="11" t="s">
        <v>35</v>
      </c>
      <c r="B16" s="11" t="s">
        <v>36</v>
      </c>
      <c r="C16" s="11" t="s">
        <v>26</v>
      </c>
      <c r="D16" s="9">
        <f>D17</f>
        <v>372160.14999999997</v>
      </c>
      <c r="E16" s="8">
        <v>372160.14999999997</v>
      </c>
      <c r="F16" s="18">
        <f>D16-E16</f>
        <v>0</v>
      </c>
    </row>
    <row r="17" spans="1:4" ht="31.5">
      <c r="A17" s="11" t="s">
        <v>13</v>
      </c>
      <c r="B17" s="11" t="s">
        <v>48</v>
      </c>
      <c r="C17" s="11" t="s">
        <v>26</v>
      </c>
      <c r="D17" s="9">
        <f>E16</f>
        <v>372160.14999999997</v>
      </c>
    </row>
    <row r="18" spans="1:4" ht="31.5">
      <c r="A18" s="11" t="s">
        <v>105</v>
      </c>
      <c r="B18" s="11" t="s">
        <v>106</v>
      </c>
      <c r="C18" s="11" t="s">
        <v>26</v>
      </c>
      <c r="D18" s="9">
        <v>0</v>
      </c>
    </row>
    <row r="19" spans="1:4" ht="15.75">
      <c r="A19" s="11" t="s">
        <v>107</v>
      </c>
      <c r="B19" s="11" t="s">
        <v>108</v>
      </c>
      <c r="C19" s="11" t="s">
        <v>26</v>
      </c>
      <c r="D19" s="9">
        <v>0</v>
      </c>
    </row>
    <row r="20" spans="1:4" ht="15.75">
      <c r="A20" s="11" t="s">
        <v>14</v>
      </c>
      <c r="B20" s="11" t="s">
        <v>37</v>
      </c>
      <c r="C20" s="11" t="s">
        <v>26</v>
      </c>
      <c r="D20" s="9">
        <v>0</v>
      </c>
    </row>
    <row r="21" spans="1:4" ht="15.75">
      <c r="A21" s="11" t="s">
        <v>38</v>
      </c>
      <c r="B21" s="11" t="s">
        <v>39</v>
      </c>
      <c r="C21" s="11" t="s">
        <v>26</v>
      </c>
      <c r="D21" s="9">
        <v>0</v>
      </c>
    </row>
    <row r="22" spans="1:4" ht="15.75">
      <c r="A22" s="11" t="s">
        <v>40</v>
      </c>
      <c r="B22" s="11" t="s">
        <v>41</v>
      </c>
      <c r="C22" s="11" t="s">
        <v>26</v>
      </c>
      <c r="D22" s="9">
        <f>D16+D10+D9</f>
        <v>195072.9496839755</v>
      </c>
    </row>
    <row r="23" spans="1:4" ht="15.75">
      <c r="A23" s="11" t="s">
        <v>42</v>
      </c>
      <c r="B23" s="11" t="s">
        <v>49</v>
      </c>
      <c r="C23" s="11" t="s">
        <v>26</v>
      </c>
      <c r="D23" s="9">
        <v>13203.03</v>
      </c>
    </row>
    <row r="24" spans="1:4" ht="15.75">
      <c r="A24" s="11" t="s">
        <v>43</v>
      </c>
      <c r="B24" s="11" t="s">
        <v>50</v>
      </c>
      <c r="C24" s="11" t="s">
        <v>26</v>
      </c>
      <c r="D24" s="9">
        <f>D22-D87</f>
        <v>-175773.46191602456</v>
      </c>
    </row>
    <row r="25" spans="1:5" ht="15.75">
      <c r="A25" s="11" t="s">
        <v>44</v>
      </c>
      <c r="B25" s="11" t="s">
        <v>51</v>
      </c>
      <c r="C25" s="11" t="s">
        <v>26</v>
      </c>
      <c r="D25" s="9">
        <v>0</v>
      </c>
      <c r="E25" s="18">
        <f>D25+F16</f>
        <v>0</v>
      </c>
    </row>
    <row r="26" spans="1:5" ht="35.25" customHeight="1">
      <c r="A26" s="36" t="s">
        <v>52</v>
      </c>
      <c r="B26" s="36"/>
      <c r="C26" s="36"/>
      <c r="D26" s="36"/>
      <c r="E26" s="8" t="s">
        <v>219</v>
      </c>
    </row>
    <row r="27" spans="1:19" s="5" customFormat="1" ht="32.25" customHeight="1">
      <c r="A27" s="20" t="s">
        <v>15</v>
      </c>
      <c r="B27" s="3" t="s">
        <v>54</v>
      </c>
      <c r="C27" s="3" t="s">
        <v>119</v>
      </c>
      <c r="D27" s="12" t="s">
        <v>120</v>
      </c>
      <c r="E27" s="35"/>
      <c r="F27" s="35" t="s">
        <v>223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6" ht="15.75">
      <c r="A28" s="20" t="s">
        <v>121</v>
      </c>
      <c r="B28" s="23" t="s">
        <v>122</v>
      </c>
      <c r="C28" s="13" t="s">
        <v>20</v>
      </c>
      <c r="D28" s="14" t="s">
        <v>20</v>
      </c>
      <c r="E28" s="35"/>
      <c r="F28" s="35"/>
    </row>
    <row r="29" spans="1:6" ht="15.75">
      <c r="A29" s="15" t="s">
        <v>58</v>
      </c>
      <c r="B29" s="24" t="s">
        <v>204</v>
      </c>
      <c r="C29" s="25" t="s">
        <v>123</v>
      </c>
      <c r="D29" s="16">
        <f>F29*E$2*10</f>
        <v>513.5748</v>
      </c>
      <c r="E29" s="26"/>
      <c r="F29" s="27">
        <v>0.0222</v>
      </c>
    </row>
    <row r="30" spans="1:6" ht="15.75">
      <c r="A30" s="15" t="s">
        <v>60</v>
      </c>
      <c r="B30" s="24" t="s">
        <v>101</v>
      </c>
      <c r="C30" s="25" t="s">
        <v>123</v>
      </c>
      <c r="D30" s="16">
        <f aca="true" t="shared" si="0" ref="D30:D56">F30*E$2*10</f>
        <v>2408.2494</v>
      </c>
      <c r="E30" s="26"/>
      <c r="F30" s="27">
        <v>0.1041</v>
      </c>
    </row>
    <row r="31" spans="1:6" ht="15.75">
      <c r="A31" s="15" t="s">
        <v>62</v>
      </c>
      <c r="B31" s="24" t="s">
        <v>205</v>
      </c>
      <c r="C31" s="25" t="s">
        <v>123</v>
      </c>
      <c r="D31" s="16">
        <f t="shared" si="0"/>
        <v>1769.751</v>
      </c>
      <c r="E31" s="26"/>
      <c r="F31" s="27">
        <v>0.0765</v>
      </c>
    </row>
    <row r="32" spans="1:6" ht="15.75">
      <c r="A32" s="15" t="s">
        <v>112</v>
      </c>
      <c r="B32" s="24" t="s">
        <v>0</v>
      </c>
      <c r="C32" s="25" t="s">
        <v>123</v>
      </c>
      <c r="D32" s="16">
        <f t="shared" si="0"/>
        <v>11883.935800000001</v>
      </c>
      <c r="E32" s="26"/>
      <c r="F32" s="27">
        <v>0.5137</v>
      </c>
    </row>
    <row r="33" spans="1:19" s="5" customFormat="1" ht="15.75">
      <c r="A33" s="15" t="s">
        <v>114</v>
      </c>
      <c r="B33" s="24" t="s">
        <v>206</v>
      </c>
      <c r="C33" s="25" t="s">
        <v>123</v>
      </c>
      <c r="D33" s="16">
        <f t="shared" si="0"/>
        <v>2415.1896</v>
      </c>
      <c r="E33" s="26"/>
      <c r="F33" s="27">
        <v>0.1044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6" ht="15.75">
      <c r="A34" s="15" t="s">
        <v>116</v>
      </c>
      <c r="B34" s="24" t="s">
        <v>102</v>
      </c>
      <c r="C34" s="25" t="s">
        <v>123</v>
      </c>
      <c r="D34" s="16">
        <f t="shared" si="0"/>
        <v>967.0011999999999</v>
      </c>
      <c r="E34" s="26"/>
      <c r="F34" s="27">
        <v>0.0418</v>
      </c>
    </row>
    <row r="35" spans="1:6" ht="15.75">
      <c r="A35" s="15" t="s">
        <v>65</v>
      </c>
      <c r="B35" s="24" t="s">
        <v>207</v>
      </c>
      <c r="C35" s="25" t="s">
        <v>123</v>
      </c>
      <c r="D35" s="16">
        <f t="shared" si="0"/>
        <v>2274.0722</v>
      </c>
      <c r="E35" s="26"/>
      <c r="F35" s="27">
        <v>0.0983</v>
      </c>
    </row>
    <row r="36" spans="1:6" ht="15.75">
      <c r="A36" s="15" t="s">
        <v>66</v>
      </c>
      <c r="B36" s="24" t="s">
        <v>124</v>
      </c>
      <c r="C36" s="25" t="s">
        <v>123</v>
      </c>
      <c r="D36" s="16">
        <f t="shared" si="0"/>
        <v>4314.491</v>
      </c>
      <c r="E36" s="26"/>
      <c r="F36" s="27">
        <v>0.1865</v>
      </c>
    </row>
    <row r="37" spans="1:7" ht="15.75">
      <c r="A37" s="15" t="s">
        <v>67</v>
      </c>
      <c r="B37" s="24" t="s">
        <v>126</v>
      </c>
      <c r="C37" s="25" t="s">
        <v>123</v>
      </c>
      <c r="D37" s="16">
        <f>G37</f>
        <v>58366.22</v>
      </c>
      <c r="E37" s="26"/>
      <c r="F37" s="27">
        <v>0.1625</v>
      </c>
      <c r="G37" s="8">
        <v>58366.22</v>
      </c>
    </row>
    <row r="38" spans="1:6" ht="31.5">
      <c r="A38" s="15" t="s">
        <v>118</v>
      </c>
      <c r="B38" s="24" t="s">
        <v>128</v>
      </c>
      <c r="C38" s="25" t="s">
        <v>123</v>
      </c>
      <c r="D38" s="16">
        <f t="shared" si="0"/>
        <v>1448.1884000000002</v>
      </c>
      <c r="E38" s="26"/>
      <c r="F38" s="27">
        <v>0.0626</v>
      </c>
    </row>
    <row r="39" spans="1:6" ht="31.5">
      <c r="A39" s="15" t="s">
        <v>125</v>
      </c>
      <c r="B39" s="24" t="s">
        <v>130</v>
      </c>
      <c r="C39" s="25" t="s">
        <v>123</v>
      </c>
      <c r="D39" s="16">
        <f t="shared" si="0"/>
        <v>3016.6735999999996</v>
      </c>
      <c r="E39" s="26"/>
      <c r="F39" s="27">
        <v>0.1304</v>
      </c>
    </row>
    <row r="40" spans="1:6" ht="31.5">
      <c r="A40" s="15" t="s">
        <v>127</v>
      </c>
      <c r="B40" s="24" t="s">
        <v>132</v>
      </c>
      <c r="C40" s="25" t="s">
        <v>123</v>
      </c>
      <c r="D40" s="16">
        <f t="shared" si="0"/>
        <v>2702.0512000000003</v>
      </c>
      <c r="E40" s="26"/>
      <c r="F40" s="27">
        <v>0.1168</v>
      </c>
    </row>
    <row r="41" spans="1:6" ht="15.75">
      <c r="A41" s="15" t="s">
        <v>129</v>
      </c>
      <c r="B41" s="24" t="s">
        <v>134</v>
      </c>
      <c r="C41" s="25" t="s">
        <v>123</v>
      </c>
      <c r="D41" s="16">
        <f t="shared" si="0"/>
        <v>4966.8698</v>
      </c>
      <c r="E41" s="26"/>
      <c r="F41" s="27">
        <v>0.2147</v>
      </c>
    </row>
    <row r="42" spans="1:6" ht="15.75">
      <c r="A42" s="15" t="s">
        <v>131</v>
      </c>
      <c r="B42" s="24" t="s">
        <v>136</v>
      </c>
      <c r="C42" s="25" t="s">
        <v>123</v>
      </c>
      <c r="D42" s="16">
        <f t="shared" si="0"/>
        <v>4932.1688</v>
      </c>
      <c r="E42" s="26"/>
      <c r="F42" s="27">
        <v>0.2132</v>
      </c>
    </row>
    <row r="43" spans="1:6" ht="15.75">
      <c r="A43" s="15" t="s">
        <v>133</v>
      </c>
      <c r="B43" s="24" t="s">
        <v>109</v>
      </c>
      <c r="C43" s="25" t="s">
        <v>123</v>
      </c>
      <c r="D43" s="16">
        <f t="shared" si="0"/>
        <v>4973.81</v>
      </c>
      <c r="E43" s="26"/>
      <c r="F43" s="27">
        <v>0.215</v>
      </c>
    </row>
    <row r="44" spans="1:6" ht="15.75">
      <c r="A44" s="15" t="s">
        <v>135</v>
      </c>
      <c r="B44" s="24" t="s">
        <v>140</v>
      </c>
      <c r="C44" s="25" t="s">
        <v>123</v>
      </c>
      <c r="D44" s="16">
        <f t="shared" si="0"/>
        <v>5323.133400000001</v>
      </c>
      <c r="E44" s="26"/>
      <c r="F44" s="27">
        <v>0.2301</v>
      </c>
    </row>
    <row r="45" spans="1:6" ht="15.75">
      <c r="A45" s="15" t="s">
        <v>137</v>
      </c>
      <c r="B45" s="24" t="s">
        <v>9</v>
      </c>
      <c r="C45" s="25" t="s">
        <v>123</v>
      </c>
      <c r="D45" s="16">
        <f t="shared" si="0"/>
        <v>7338.1048</v>
      </c>
      <c r="E45" s="26"/>
      <c r="F45" s="27">
        <v>0.3172</v>
      </c>
    </row>
    <row r="46" spans="1:6" ht="15.75">
      <c r="A46" s="15" t="s">
        <v>138</v>
      </c>
      <c r="B46" s="24" t="s">
        <v>208</v>
      </c>
      <c r="C46" s="25" t="s">
        <v>123</v>
      </c>
      <c r="D46" s="16">
        <f t="shared" si="0"/>
        <v>6697.293</v>
      </c>
      <c r="E46" s="26"/>
      <c r="F46" s="27">
        <v>0.2895</v>
      </c>
    </row>
    <row r="47" spans="1:6" ht="31.5">
      <c r="A47" s="15" t="s">
        <v>139</v>
      </c>
      <c r="B47" s="24" t="s">
        <v>145</v>
      </c>
      <c r="C47" s="25" t="s">
        <v>123</v>
      </c>
      <c r="D47" s="16">
        <f t="shared" si="0"/>
        <v>2614.142</v>
      </c>
      <c r="E47" s="26"/>
      <c r="F47" s="27">
        <v>0.113</v>
      </c>
    </row>
    <row r="48" spans="1:6" ht="15.75">
      <c r="A48" s="15" t="s">
        <v>141</v>
      </c>
      <c r="B48" s="24" t="s">
        <v>151</v>
      </c>
      <c r="C48" s="25" t="s">
        <v>123</v>
      </c>
      <c r="D48" s="16">
        <f t="shared" si="0"/>
        <v>786.556</v>
      </c>
      <c r="E48" s="26"/>
      <c r="F48" s="27">
        <v>0.034</v>
      </c>
    </row>
    <row r="49" spans="1:6" ht="31.5">
      <c r="A49" s="15" t="s">
        <v>142</v>
      </c>
      <c r="B49" s="24" t="s">
        <v>209</v>
      </c>
      <c r="C49" s="25" t="s">
        <v>123</v>
      </c>
      <c r="D49" s="16">
        <f t="shared" si="0"/>
        <v>990.1351999999999</v>
      </c>
      <c r="E49" s="26"/>
      <c r="F49" s="27">
        <v>0.0428</v>
      </c>
    </row>
    <row r="50" spans="1:6" ht="15.75">
      <c r="A50" s="15" t="s">
        <v>143</v>
      </c>
      <c r="B50" s="24" t="s">
        <v>152</v>
      </c>
      <c r="C50" s="25" t="s">
        <v>123</v>
      </c>
      <c r="D50" s="16">
        <f t="shared" si="0"/>
        <v>2708.9914</v>
      </c>
      <c r="E50" s="26"/>
      <c r="F50" s="27">
        <v>0.1171</v>
      </c>
    </row>
    <row r="51" spans="1:6" ht="15.75">
      <c r="A51" s="15" t="s">
        <v>144</v>
      </c>
      <c r="B51" s="24" t="s">
        <v>153</v>
      </c>
      <c r="C51" s="25" t="s">
        <v>123</v>
      </c>
      <c r="D51" s="16">
        <f t="shared" si="0"/>
        <v>6271.627400000001</v>
      </c>
      <c r="E51" s="26"/>
      <c r="F51" s="27">
        <v>0.2711</v>
      </c>
    </row>
    <row r="52" spans="1:6" ht="15.75">
      <c r="A52" s="15" t="s">
        <v>146</v>
      </c>
      <c r="B52" s="24" t="s">
        <v>202</v>
      </c>
      <c r="C52" s="25" t="s">
        <v>203</v>
      </c>
      <c r="D52" s="16">
        <f t="shared" si="0"/>
        <v>15418.811000000002</v>
      </c>
      <c r="E52" s="26"/>
      <c r="F52" s="27">
        <v>0.6665</v>
      </c>
    </row>
    <row r="53" spans="1:6" ht="31.5">
      <c r="A53" s="15" t="s">
        <v>147</v>
      </c>
      <c r="B53" s="24" t="s">
        <v>154</v>
      </c>
      <c r="C53" s="25" t="s">
        <v>3</v>
      </c>
      <c r="D53" s="16">
        <f t="shared" si="0"/>
        <v>6077.3018</v>
      </c>
      <c r="E53" s="26"/>
      <c r="F53" s="27">
        <v>0.2627</v>
      </c>
    </row>
    <row r="54" spans="1:6" ht="15.75">
      <c r="A54" s="15" t="s">
        <v>148</v>
      </c>
      <c r="B54" s="24" t="s">
        <v>155</v>
      </c>
      <c r="C54" s="25" t="s">
        <v>3</v>
      </c>
      <c r="D54" s="16">
        <f t="shared" si="0"/>
        <v>4668.4412</v>
      </c>
      <c r="E54" s="26"/>
      <c r="F54" s="27">
        <v>0.2018</v>
      </c>
    </row>
    <row r="55" spans="1:6" ht="15.75">
      <c r="A55" s="15" t="s">
        <v>149</v>
      </c>
      <c r="B55" s="24" t="s">
        <v>156</v>
      </c>
      <c r="C55" s="25" t="s">
        <v>157</v>
      </c>
      <c r="D55" s="16">
        <f t="shared" si="0"/>
        <v>7125.272</v>
      </c>
      <c r="E55" s="26"/>
      <c r="F55" s="27">
        <v>0.308</v>
      </c>
    </row>
    <row r="56" spans="1:6" ht="15.75">
      <c r="A56" s="15" t="s">
        <v>150</v>
      </c>
      <c r="B56" s="24" t="s">
        <v>158</v>
      </c>
      <c r="C56" s="25" t="s">
        <v>157</v>
      </c>
      <c r="D56" s="16">
        <f t="shared" si="0"/>
        <v>3345.1764000000003</v>
      </c>
      <c r="E56" s="26"/>
      <c r="F56" s="27">
        <v>0.1446</v>
      </c>
    </row>
    <row r="57" spans="1:6" ht="15.75">
      <c r="A57" s="20" t="s">
        <v>159</v>
      </c>
      <c r="B57" s="28" t="s">
        <v>160</v>
      </c>
      <c r="C57" s="29" t="s">
        <v>20</v>
      </c>
      <c r="D57" s="30" t="s">
        <v>20</v>
      </c>
      <c r="E57" s="26"/>
      <c r="F57" s="27"/>
    </row>
    <row r="58" spans="1:19" s="5" customFormat="1" ht="30" customHeight="1">
      <c r="A58" s="6" t="s">
        <v>161</v>
      </c>
      <c r="B58" s="24" t="s">
        <v>210</v>
      </c>
      <c r="C58" s="29"/>
      <c r="D58" s="30" t="s">
        <v>20</v>
      </c>
      <c r="E58" s="26"/>
      <c r="F58" s="2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6" ht="31.5">
      <c r="A59" s="6" t="s">
        <v>162</v>
      </c>
      <c r="B59" s="24" t="s">
        <v>5</v>
      </c>
      <c r="C59" s="29" t="s">
        <v>163</v>
      </c>
      <c r="D59" s="16">
        <f aca="true" t="shared" si="1" ref="D59:D65">F59*E$2*10</f>
        <v>6928.633</v>
      </c>
      <c r="E59" s="26"/>
      <c r="F59" s="27">
        <v>0.2995</v>
      </c>
    </row>
    <row r="60" spans="1:6" ht="31.5">
      <c r="A60" s="6" t="s">
        <v>164</v>
      </c>
      <c r="B60" s="24" t="s">
        <v>165</v>
      </c>
      <c r="C60" s="29" t="s">
        <v>7</v>
      </c>
      <c r="D60" s="16">
        <f t="shared" si="1"/>
        <v>8432.342999999999</v>
      </c>
      <c r="E60" s="26"/>
      <c r="F60" s="27">
        <v>0.3645</v>
      </c>
    </row>
    <row r="61" spans="1:6" ht="15.75">
      <c r="A61" s="6" t="s">
        <v>166</v>
      </c>
      <c r="B61" s="24" t="s">
        <v>211</v>
      </c>
      <c r="C61" s="29" t="s">
        <v>123</v>
      </c>
      <c r="D61" s="16">
        <f t="shared" si="1"/>
        <v>4425.5342</v>
      </c>
      <c r="E61" s="26"/>
      <c r="F61" s="27">
        <v>0.1913</v>
      </c>
    </row>
    <row r="62" spans="1:6" ht="15.75">
      <c r="A62" s="6" t="s">
        <v>167</v>
      </c>
      <c r="B62" s="24" t="s">
        <v>110</v>
      </c>
      <c r="C62" s="29" t="s">
        <v>123</v>
      </c>
      <c r="D62" s="16">
        <f t="shared" si="1"/>
        <v>2766.8264</v>
      </c>
      <c r="E62" s="26"/>
      <c r="F62" s="27">
        <v>0.1196</v>
      </c>
    </row>
    <row r="63" spans="1:6" ht="31.5">
      <c r="A63" s="6" t="s">
        <v>168</v>
      </c>
      <c r="B63" s="24" t="s">
        <v>212</v>
      </c>
      <c r="C63" s="29" t="s">
        <v>123</v>
      </c>
      <c r="D63" s="16">
        <f t="shared" si="1"/>
        <v>4430.161</v>
      </c>
      <c r="E63" s="26"/>
      <c r="F63" s="27">
        <v>0.1915</v>
      </c>
    </row>
    <row r="64" spans="1:19" s="5" customFormat="1" ht="15.75">
      <c r="A64" s="6" t="s">
        <v>169</v>
      </c>
      <c r="B64" s="24" t="s">
        <v>171</v>
      </c>
      <c r="C64" s="29" t="s">
        <v>6</v>
      </c>
      <c r="D64" s="16">
        <f t="shared" si="1"/>
        <v>3546.4422000000004</v>
      </c>
      <c r="E64" s="26"/>
      <c r="F64" s="27">
        <v>0.1533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6" ht="15.75">
      <c r="A65" s="6" t="s">
        <v>170</v>
      </c>
      <c r="B65" s="24" t="s">
        <v>173</v>
      </c>
      <c r="C65" s="29" t="s">
        <v>4</v>
      </c>
      <c r="D65" s="16">
        <f t="shared" si="1"/>
        <v>2803.8408000000004</v>
      </c>
      <c r="E65" s="26"/>
      <c r="F65" s="27">
        <v>0.1212</v>
      </c>
    </row>
    <row r="66" spans="1:6" ht="31.5">
      <c r="A66" s="6" t="s">
        <v>172</v>
      </c>
      <c r="B66" s="24" t="s">
        <v>174</v>
      </c>
      <c r="C66" s="29"/>
      <c r="D66" s="16" t="s">
        <v>20</v>
      </c>
      <c r="E66" s="26"/>
      <c r="F66" s="27"/>
    </row>
    <row r="67" spans="1:6" ht="15.75">
      <c r="A67" s="6" t="s">
        <v>61</v>
      </c>
      <c r="B67" s="24" t="s">
        <v>176</v>
      </c>
      <c r="C67" s="14" t="s">
        <v>7</v>
      </c>
      <c r="D67" s="16">
        <f>F67*E$2*10</f>
        <v>10283.063</v>
      </c>
      <c r="E67" s="26"/>
      <c r="F67" s="27">
        <v>0.4445</v>
      </c>
    </row>
    <row r="68" spans="1:6" ht="15.75">
      <c r="A68" s="6" t="s">
        <v>175</v>
      </c>
      <c r="B68" s="24" t="s">
        <v>179</v>
      </c>
      <c r="C68" s="29" t="s">
        <v>6</v>
      </c>
      <c r="D68" s="16">
        <f>F68*E$2*10</f>
        <v>2986.5994</v>
      </c>
      <c r="E68" s="26"/>
      <c r="F68" s="27">
        <v>0.1291</v>
      </c>
    </row>
    <row r="69" spans="1:6" ht="15.75">
      <c r="A69" s="6" t="s">
        <v>177</v>
      </c>
      <c r="B69" s="24" t="s">
        <v>213</v>
      </c>
      <c r="C69" s="29" t="s">
        <v>8</v>
      </c>
      <c r="D69" s="16">
        <f>F69*E$2*10</f>
        <v>994.762</v>
      </c>
      <c r="E69" s="26"/>
      <c r="F69" s="27">
        <v>0.043</v>
      </c>
    </row>
    <row r="70" spans="1:19" s="5" customFormat="1" ht="15.75">
      <c r="A70" s="6" t="s">
        <v>178</v>
      </c>
      <c r="B70" s="24" t="s">
        <v>180</v>
      </c>
      <c r="C70" s="29" t="s">
        <v>7</v>
      </c>
      <c r="D70" s="16">
        <f>F70*E$2*10</f>
        <v>2417.503</v>
      </c>
      <c r="E70" s="26"/>
      <c r="F70" s="27">
        <v>0.1045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6" ht="15.75">
      <c r="A71" s="20" t="s">
        <v>181</v>
      </c>
      <c r="B71" s="3" t="s">
        <v>182</v>
      </c>
      <c r="C71" s="14" t="s">
        <v>20</v>
      </c>
      <c r="D71" s="14" t="s">
        <v>20</v>
      </c>
      <c r="E71" s="26"/>
      <c r="F71" s="27"/>
    </row>
    <row r="72" spans="1:6" ht="15.75">
      <c r="A72" s="6" t="s">
        <v>55</v>
      </c>
      <c r="B72" s="31" t="s">
        <v>214</v>
      </c>
      <c r="C72" s="29" t="s">
        <v>123</v>
      </c>
      <c r="D72" s="16">
        <f>F72*E$2*10</f>
        <v>1295.504</v>
      </c>
      <c r="E72" s="26"/>
      <c r="F72" s="27">
        <v>0.056</v>
      </c>
    </row>
    <row r="73" spans="1:6" ht="31.5">
      <c r="A73" s="20" t="s">
        <v>183</v>
      </c>
      <c r="B73" s="32" t="s">
        <v>184</v>
      </c>
      <c r="C73" s="14" t="s">
        <v>20</v>
      </c>
      <c r="D73" s="14" t="s">
        <v>20</v>
      </c>
      <c r="E73" s="26"/>
      <c r="F73" s="27"/>
    </row>
    <row r="74" spans="1:6" ht="31.5">
      <c r="A74" s="6" t="s">
        <v>56</v>
      </c>
      <c r="B74" s="33" t="s">
        <v>185</v>
      </c>
      <c r="C74" s="29" t="s">
        <v>186</v>
      </c>
      <c r="D74" s="16">
        <f>F74*E$2*10</f>
        <v>321.5626</v>
      </c>
      <c r="E74" s="26"/>
      <c r="F74" s="27">
        <v>0.0139</v>
      </c>
    </row>
    <row r="75" spans="1:6" ht="15.75">
      <c r="A75" s="6" t="s">
        <v>187</v>
      </c>
      <c r="B75" s="33" t="s">
        <v>188</v>
      </c>
      <c r="C75" s="29" t="s">
        <v>123</v>
      </c>
      <c r="D75" s="16">
        <f>F75*E$2*10</f>
        <v>1746.617</v>
      </c>
      <c r="E75" s="26"/>
      <c r="F75" s="27">
        <v>0.0755</v>
      </c>
    </row>
    <row r="76" spans="1:6" ht="31.5" customHeight="1">
      <c r="A76" s="20" t="s">
        <v>189</v>
      </c>
      <c r="B76" s="32" t="s">
        <v>190</v>
      </c>
      <c r="C76" s="14" t="s">
        <v>20</v>
      </c>
      <c r="D76" s="14" t="s">
        <v>20</v>
      </c>
      <c r="E76" s="26"/>
      <c r="F76" s="27"/>
    </row>
    <row r="77" spans="1:6" ht="31.5">
      <c r="A77" s="6" t="s">
        <v>57</v>
      </c>
      <c r="B77" s="24" t="s">
        <v>191</v>
      </c>
      <c r="C77" s="34" t="s">
        <v>6</v>
      </c>
      <c r="D77" s="16">
        <f aca="true" t="shared" si="2" ref="D77:D82">F77*E$2*10</f>
        <v>17549.452400000002</v>
      </c>
      <c r="E77" s="26"/>
      <c r="F77" s="27">
        <v>0.7586</v>
      </c>
    </row>
    <row r="78" spans="1:6" ht="31.5">
      <c r="A78" s="6" t="s">
        <v>192</v>
      </c>
      <c r="B78" s="24" t="s">
        <v>193</v>
      </c>
      <c r="C78" s="34" t="s">
        <v>4</v>
      </c>
      <c r="D78" s="16">
        <f t="shared" si="2"/>
        <v>10030.902399999999</v>
      </c>
      <c r="E78" s="26"/>
      <c r="F78" s="27">
        <v>0.4336</v>
      </c>
    </row>
    <row r="79" spans="1:6" ht="15.75">
      <c r="A79" s="6" t="s">
        <v>63</v>
      </c>
      <c r="B79" s="24" t="s">
        <v>194</v>
      </c>
      <c r="C79" s="34" t="s">
        <v>215</v>
      </c>
      <c r="D79" s="16">
        <f t="shared" si="2"/>
        <v>8952.858</v>
      </c>
      <c r="E79" s="26"/>
      <c r="F79" s="27">
        <v>0.387</v>
      </c>
    </row>
    <row r="80" spans="1:6" ht="15.75">
      <c r="A80" s="6" t="s">
        <v>113</v>
      </c>
      <c r="B80" s="24" t="s">
        <v>195</v>
      </c>
      <c r="C80" s="34" t="s">
        <v>216</v>
      </c>
      <c r="D80" s="16">
        <f t="shared" si="2"/>
        <v>12279.527200000002</v>
      </c>
      <c r="E80" s="26"/>
      <c r="F80" s="27">
        <v>0.5308</v>
      </c>
    </row>
    <row r="81" spans="1:19" s="5" customFormat="1" ht="15.75">
      <c r="A81" s="6" t="s">
        <v>115</v>
      </c>
      <c r="B81" s="31" t="s">
        <v>196</v>
      </c>
      <c r="C81" s="25" t="s">
        <v>8</v>
      </c>
      <c r="D81" s="16">
        <f t="shared" si="2"/>
        <v>7715.189</v>
      </c>
      <c r="E81" s="26"/>
      <c r="F81" s="27">
        <v>0.3335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6" ht="31.5">
      <c r="A82" s="6" t="s">
        <v>117</v>
      </c>
      <c r="B82" s="33" t="s">
        <v>217</v>
      </c>
      <c r="C82" s="14" t="s">
        <v>218</v>
      </c>
      <c r="D82" s="16">
        <f t="shared" si="2"/>
        <v>5876.036</v>
      </c>
      <c r="E82" s="26"/>
      <c r="F82" s="27">
        <v>0.254</v>
      </c>
    </row>
    <row r="83" spans="1:6" ht="15.75">
      <c r="A83" s="20" t="s">
        <v>197</v>
      </c>
      <c r="B83" s="32" t="s">
        <v>198</v>
      </c>
      <c r="C83" s="1" t="s">
        <v>20</v>
      </c>
      <c r="D83" s="14" t="s">
        <v>20</v>
      </c>
      <c r="E83" s="26"/>
      <c r="F83" s="27"/>
    </row>
    <row r="84" spans="1:6" ht="15.75">
      <c r="A84" s="6" t="s">
        <v>59</v>
      </c>
      <c r="B84" s="31" t="s">
        <v>199</v>
      </c>
      <c r="C84" s="29" t="s">
        <v>2</v>
      </c>
      <c r="D84" s="16">
        <f>F84*E$2*10</f>
        <v>22476.994400000003</v>
      </c>
      <c r="E84" s="26"/>
      <c r="F84" s="27">
        <v>0.9716</v>
      </c>
    </row>
    <row r="85" spans="1:6" ht="15.75">
      <c r="A85" s="6" t="s">
        <v>200</v>
      </c>
      <c r="B85" s="31" t="s">
        <v>1</v>
      </c>
      <c r="C85" s="14" t="s">
        <v>20</v>
      </c>
      <c r="D85" s="16">
        <f>F85*E$2*10</f>
        <v>34326.2292</v>
      </c>
      <c r="E85" s="26"/>
      <c r="F85" s="27">
        <v>1.4838</v>
      </c>
    </row>
    <row r="86" spans="1:6" ht="15.75">
      <c r="A86" s="6" t="s">
        <v>64</v>
      </c>
      <c r="B86" s="31" t="s">
        <v>201</v>
      </c>
      <c r="C86" s="1"/>
      <c r="D86" s="16">
        <f>F86*E$2*10</f>
        <v>21942.599000000002</v>
      </c>
      <c r="E86" s="26"/>
      <c r="F86" s="27">
        <v>0.9485</v>
      </c>
    </row>
    <row r="87" spans="1:6" ht="15.75">
      <c r="A87" s="6"/>
      <c r="B87" s="3" t="s">
        <v>68</v>
      </c>
      <c r="C87" s="1" t="s">
        <v>26</v>
      </c>
      <c r="D87" s="7">
        <f>SUM(D29:D56)+SUM(D59:D70)+SUM(D72:D72)+SUM(D74:D75)+SUM(D77:D82)+SUM(D84:D86)</f>
        <v>370846.41160000005</v>
      </c>
      <c r="E87" s="17">
        <f>SUM(E29:E56)+SUM(E59:E65)+SUM(E67:E70)+SUM(E72:E72)+SUM(E74:E75)+SUM(E77:E82)+SUM(E84:E86)</f>
        <v>0</v>
      </c>
      <c r="F87" s="17">
        <f>SUM(F29:F56)+SUM(F59:F65)+SUM(F67:F70)+SUM(F72:F72)+SUM(F74:F75)+SUM(F77:F82)+SUM(F84:F86)</f>
        <v>13.6699</v>
      </c>
    </row>
    <row r="88" spans="1:4" ht="15.75">
      <c r="A88" s="36" t="s">
        <v>69</v>
      </c>
      <c r="B88" s="36"/>
      <c r="C88" s="36"/>
      <c r="D88" s="36"/>
    </row>
    <row r="89" spans="1:5" ht="15.75">
      <c r="A89" s="6" t="s">
        <v>70</v>
      </c>
      <c r="B89" s="1" t="s">
        <v>71</v>
      </c>
      <c r="C89" s="1" t="s">
        <v>72</v>
      </c>
      <c r="D89" s="21">
        <v>1</v>
      </c>
      <c r="E89" s="8" t="s">
        <v>111</v>
      </c>
    </row>
    <row r="90" spans="1:5" ht="15.75">
      <c r="A90" s="6" t="s">
        <v>73</v>
      </c>
      <c r="B90" s="1" t="s">
        <v>74</v>
      </c>
      <c r="C90" s="1" t="s">
        <v>72</v>
      </c>
      <c r="D90" s="1">
        <v>1</v>
      </c>
      <c r="E90" s="8" t="s">
        <v>111</v>
      </c>
    </row>
    <row r="91" spans="1:5" ht="15.75">
      <c r="A91" s="6" t="s">
        <v>75</v>
      </c>
      <c r="B91" s="1" t="s">
        <v>76</v>
      </c>
      <c r="C91" s="1" t="s">
        <v>72</v>
      </c>
      <c r="D91" s="1">
        <v>0</v>
      </c>
      <c r="E91" s="8" t="s">
        <v>111</v>
      </c>
    </row>
    <row r="92" spans="1:5" ht="15.75">
      <c r="A92" s="6" t="s">
        <v>77</v>
      </c>
      <c r="B92" s="1" t="s">
        <v>78</v>
      </c>
      <c r="C92" s="1" t="s">
        <v>26</v>
      </c>
      <c r="D92" s="22">
        <v>-20655</v>
      </c>
      <c r="E92" s="8" t="s">
        <v>111</v>
      </c>
    </row>
    <row r="93" spans="1:4" ht="15.75">
      <c r="A93" s="36" t="s">
        <v>79</v>
      </c>
      <c r="B93" s="36"/>
      <c r="C93" s="36"/>
      <c r="D93" s="36"/>
    </row>
    <row r="94" spans="1:5" ht="31.5">
      <c r="A94" s="6" t="s">
        <v>80</v>
      </c>
      <c r="B94" s="1" t="s">
        <v>25</v>
      </c>
      <c r="C94" s="1" t="s">
        <v>26</v>
      </c>
      <c r="D94" s="1">
        <v>0</v>
      </c>
      <c r="E94" s="8" t="s">
        <v>104</v>
      </c>
    </row>
    <row r="95" spans="1:5" ht="31.5">
      <c r="A95" s="6" t="s">
        <v>81</v>
      </c>
      <c r="B95" s="1" t="s">
        <v>27</v>
      </c>
      <c r="C95" s="1" t="s">
        <v>26</v>
      </c>
      <c r="D95" s="1">
        <v>0</v>
      </c>
      <c r="E95" s="8" t="s">
        <v>104</v>
      </c>
    </row>
    <row r="96" spans="1:5" ht="31.5">
      <c r="A96" s="6" t="s">
        <v>82</v>
      </c>
      <c r="B96" s="1" t="s">
        <v>29</v>
      </c>
      <c r="C96" s="1" t="s">
        <v>26</v>
      </c>
      <c r="D96" s="1">
        <v>0</v>
      </c>
      <c r="E96" s="8" t="s">
        <v>104</v>
      </c>
    </row>
    <row r="97" spans="1:5" ht="31.5">
      <c r="A97" s="6" t="s">
        <v>83</v>
      </c>
      <c r="B97" s="1" t="s">
        <v>49</v>
      </c>
      <c r="C97" s="1" t="s">
        <v>26</v>
      </c>
      <c r="D97" s="1">
        <v>0</v>
      </c>
      <c r="E97" s="8" t="s">
        <v>104</v>
      </c>
    </row>
    <row r="98" spans="1:5" ht="31.5">
      <c r="A98" s="6" t="s">
        <v>84</v>
      </c>
      <c r="B98" s="1" t="s">
        <v>85</v>
      </c>
      <c r="C98" s="1" t="s">
        <v>26</v>
      </c>
      <c r="D98" s="1">
        <v>0</v>
      </c>
      <c r="E98" s="8" t="s">
        <v>104</v>
      </c>
    </row>
    <row r="99" spans="1:5" ht="31.5">
      <c r="A99" s="6" t="s">
        <v>86</v>
      </c>
      <c r="B99" s="1" t="s">
        <v>51</v>
      </c>
      <c r="C99" s="1" t="s">
        <v>26</v>
      </c>
      <c r="D99" s="1">
        <v>0</v>
      </c>
      <c r="E99" s="8" t="s">
        <v>104</v>
      </c>
    </row>
    <row r="100" spans="1:4" ht="15.75">
      <c r="A100" s="36" t="s">
        <v>87</v>
      </c>
      <c r="B100" s="36"/>
      <c r="C100" s="36"/>
      <c r="D100" s="36"/>
    </row>
    <row r="101" spans="1:5" ht="31.5">
      <c r="A101" s="6" t="s">
        <v>88</v>
      </c>
      <c r="B101" s="1" t="s">
        <v>71</v>
      </c>
      <c r="C101" s="1" t="s">
        <v>72</v>
      </c>
      <c r="D101" s="1">
        <v>0</v>
      </c>
      <c r="E101" s="8" t="s">
        <v>104</v>
      </c>
    </row>
    <row r="102" spans="1:5" ht="31.5">
      <c r="A102" s="6" t="s">
        <v>89</v>
      </c>
      <c r="B102" s="1" t="s">
        <v>74</v>
      </c>
      <c r="C102" s="1" t="s">
        <v>72</v>
      </c>
      <c r="D102" s="1">
        <v>0</v>
      </c>
      <c r="E102" s="8" t="s">
        <v>104</v>
      </c>
    </row>
    <row r="103" spans="1:5" ht="31.5">
      <c r="A103" s="6" t="s">
        <v>90</v>
      </c>
      <c r="B103" s="1" t="s">
        <v>91</v>
      </c>
      <c r="C103" s="1" t="s">
        <v>72</v>
      </c>
      <c r="D103" s="1">
        <v>0</v>
      </c>
      <c r="E103" s="8" t="s">
        <v>104</v>
      </c>
    </row>
    <row r="104" spans="1:5" ht="31.5">
      <c r="A104" s="6" t="s">
        <v>92</v>
      </c>
      <c r="B104" s="1" t="s">
        <v>78</v>
      </c>
      <c r="C104" s="1" t="s">
        <v>26</v>
      </c>
      <c r="D104" s="1">
        <v>0</v>
      </c>
      <c r="E104" s="8" t="s">
        <v>104</v>
      </c>
    </row>
    <row r="105" spans="1:4" ht="15.75">
      <c r="A105" s="36" t="s">
        <v>93</v>
      </c>
      <c r="B105" s="36"/>
      <c r="C105" s="36"/>
      <c r="D105" s="36"/>
    </row>
    <row r="106" spans="1:5" ht="15.75">
      <c r="A106" s="6" t="s">
        <v>94</v>
      </c>
      <c r="B106" s="1" t="s">
        <v>95</v>
      </c>
      <c r="C106" s="1" t="s">
        <v>72</v>
      </c>
      <c r="D106" s="1">
        <v>3</v>
      </c>
      <c r="E106" s="8" t="s">
        <v>103</v>
      </c>
    </row>
    <row r="107" spans="1:5" ht="15.75">
      <c r="A107" s="6" t="s">
        <v>96</v>
      </c>
      <c r="B107" s="1" t="s">
        <v>97</v>
      </c>
      <c r="C107" s="1" t="s">
        <v>72</v>
      </c>
      <c r="D107" s="1">
        <v>0</v>
      </c>
      <c r="E107" s="8" t="s">
        <v>103</v>
      </c>
    </row>
    <row r="108" spans="1:5" ht="31.5">
      <c r="A108" s="6" t="s">
        <v>98</v>
      </c>
      <c r="B108" s="1" t="s">
        <v>99</v>
      </c>
      <c r="C108" s="1" t="s">
        <v>26</v>
      </c>
      <c r="D108" s="19">
        <v>35200</v>
      </c>
      <c r="E108" s="8" t="s">
        <v>103</v>
      </c>
    </row>
  </sheetData>
  <sheetProtection password="CC29" sheet="1" objects="1" scenarios="1" selectLockedCells="1" selectUnlockedCells="1"/>
  <mergeCells count="9">
    <mergeCell ref="E27:E28"/>
    <mergeCell ref="F27:F28"/>
    <mergeCell ref="A105:D105"/>
    <mergeCell ref="A2:D2"/>
    <mergeCell ref="A26:D26"/>
    <mergeCell ref="A8:D8"/>
    <mergeCell ref="A88:D88"/>
    <mergeCell ref="A93:D93"/>
    <mergeCell ref="A100:D10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2" manualBreakCount="2">
    <brk id="70" max="3" man="1"/>
    <brk id="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2024-03-29T09:44:33Z</dcterms:modified>
  <cp:category/>
  <cp:version/>
  <cp:contentType/>
  <cp:contentStatus/>
</cp:coreProperties>
</file>