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форме'!$A$1:$D$138</definedName>
  </definedNames>
  <calcPr fullCalcOnLoad="1"/>
</workbook>
</file>

<file path=xl/sharedStrings.xml><?xml version="1.0" encoding="utf-8"?>
<sst xmlns="http://schemas.openxmlformats.org/spreadsheetml/2006/main" count="421" uniqueCount="285">
  <si>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</si>
  <si>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</si>
  <si>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</si>
  <si>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</si>
  <si>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</si>
  <si>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</si>
  <si>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</si>
  <si>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</si>
  <si>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</si>
  <si>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</si>
  <si>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</si>
  <si>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</si>
  <si>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</si>
  <si>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</si>
  <si>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</si>
  <si>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</si>
  <si>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</si>
  <si>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</si>
  <si>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</si>
  <si>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</si>
  <si>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</si>
  <si>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</si>
  <si>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</si>
  <si>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</si>
  <si>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</si>
  <si>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</si>
  <si>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</si>
  <si>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</si>
  <si>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</si>
  <si>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</si>
  <si>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</si>
  <si>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</si>
  <si>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</si>
  <si>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</si>
  <si>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</si>
  <si>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</si>
  <si>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</si>
  <si>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</si>
  <si>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</si>
  <si>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</si>
  <si>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</si>
  <si>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</si>
  <si>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</si>
  <si>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</si>
  <si>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</si>
  <si>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</si>
  <si>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</si>
  <si>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</si>
  <si>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</si>
  <si>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</si>
  <si>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</si>
  <si>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</si>
  <si>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</si>
  <si>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</si>
  <si>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</si>
  <si>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</si>
  <si>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</si>
  <si>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</si>
  <si>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</si>
  <si>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</si>
  <si>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</si>
  <si>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</si>
  <si>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</si>
  <si>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</si>
  <si>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</si>
  <si>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</si>
  <si>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</si>
  <si>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</si>
  <si>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</si>
  <si>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</si>
  <si>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</si>
  <si>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</si>
  <si>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</si>
  <si>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</si>
  <si>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</si>
  <si>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</si>
  <si>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</si>
  <si>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</si>
  <si>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</si>
  <si>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</si>
  <si>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</si>
  <si>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</si>
  <si>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</si>
  <si>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</si>
  <si>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</si>
  <si>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</si>
  <si>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</si>
  <si>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</si>
  <si>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</si>
  <si>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</si>
  <si>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</si>
  <si>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</si>
  <si>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</si>
  <si>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</si>
  <si>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</si>
  <si>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</si>
  <si>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</si>
  <si>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</si>
  <si>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</si>
  <si>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</si>
  <si>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</si>
  <si>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</si>
  <si>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</si>
  <si>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</si>
  <si>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</si>
  <si>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</si>
  <si>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</si>
  <si>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</si>
  <si>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</si>
  <si>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</si>
  <si>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</si>
  <si>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</si>
  <si>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</si>
  <si>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</si>
  <si>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</si>
  <si>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</si>
  <si>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</si>
  <si>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</si>
  <si>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</si>
  <si>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</si>
  <si>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</si>
  <si>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</si>
  <si>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</si>
  <si>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</si>
  <si>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</si>
  <si>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</si>
  <si>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</si>
  <si>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</si>
  <si>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</si>
  <si>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</si>
  <si>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</si>
  <si>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</si>
  <si>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</si>
  <si>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</si>
  <si>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</si>
  <si>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</si>
  <si>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</si>
  <si>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</si>
  <si>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</si>
  <si>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</si>
  <si>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</si>
  <si>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</si>
  <si>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</si>
  <si>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</si>
  <si>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</si>
  <si>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</si>
  <si>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</si>
  <si>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</si>
  <si>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мусоропроводных карманов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</si>
  <si>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</si>
  <si>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</si>
  <si>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</si>
  <si>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</si>
  <si>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</si>
  <si>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</si>
  <si>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</si>
  <si>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</si>
  <si>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</si>
  <si>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</si>
  <si>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</si>
  <si>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</si>
  <si>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</si>
  <si>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</si>
  <si>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</si>
  <si>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</si>
  <si>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</si>
  <si>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</si>
  <si>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</si>
  <si>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</si>
  <si>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</si>
  <si>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</si>
  <si>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</si>
  <si>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</si>
  <si>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</si>
  <si>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</si>
  <si>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</si>
  <si>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</si>
  <si>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</si>
  <si>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</si>
  <si>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</si>
  <si>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</si>
  <si>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</si>
  <si>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</si>
  <si>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</si>
  <si>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</si>
  <si>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</si>
  <si>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</si>
  <si>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</si>
  <si>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</si>
  <si>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</si>
  <si>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</si>
  <si>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</si>
  <si>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</si>
  <si>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</si>
  <si>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</si>
  <si>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</si>
  <si>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</si>
  <si>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</si>
  <si>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</si>
  <si>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</si>
  <si>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</si>
  <si>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</si>
  <si>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</si>
  <si>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</si>
  <si>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</si>
  <si>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</si>
  <si>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</si>
  <si>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</si>
  <si>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</si>
  <si>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</si>
  <si>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</si>
  <si>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</si>
  <si>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</si>
  <si>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</si>
  <si>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</si>
  <si>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</si>
  <si>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</si>
  <si>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</si>
  <si>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</si>
  <si>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</si>
  <si>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</si>
  <si>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</si>
  <si>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</si>
  <si>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</si>
  <si>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</si>
  <si>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</si>
  <si>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</si>
  <si>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</si>
  <si>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</si>
  <si>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</si>
  <si>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</si>
  <si>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</si>
  <si>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Дезинфекция элементов ствола мусоропровода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</si>
  <si>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</si>
  <si>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</si>
  <si>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</si>
  <si>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</si>
  <si>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</si>
  <si>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</si>
  <si>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</si>
  <si>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</si>
  <si>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</si>
  <si>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Техническое освидетельствование лифта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</si>
  <si>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</si>
  <si>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</si>
  <si>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</si>
  <si>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</si>
  <si>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</si>
  <si>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</si>
  <si>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</si>
  <si>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</si>
  <si>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</si>
  <si>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</si>
  <si>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</si>
  <si>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</si>
  <si>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</si>
  <si>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</si>
  <si>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</si>
  <si>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</si>
  <si>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</si>
  <si>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27.1</t>
  </si>
  <si>
    <t>Аварийное обслуживание</t>
  </si>
  <si>
    <t>27.2</t>
  </si>
  <si>
    <t>27.3</t>
  </si>
  <si>
    <t>Начисление платы, РКО, регистрационный учёт граждан</t>
  </si>
  <si>
    <t>25.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</si>
  <si>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</si>
  <si>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</si>
  <si>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</si>
  <si>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</si>
  <si>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</si>
  <si>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</si>
  <si>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</si>
  <si>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</si>
  <si>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</si>
  <si>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</si>
  <si>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</si>
  <si>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44.</t>
  </si>
  <si>
    <t>45.</t>
  </si>
  <si>
    <t>Отчет об исполнении управляющей организацией ООО "УК "Слобода" договора управления за 2023 год по дому № 8  ул. Липовская в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</si>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</sst>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  <numFmt numFmtId="185" formatCode="#,##0.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5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8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4047.91</v>
          </cell>
        </row>
        <row r="24">
          <cell r="D24">
            <v>-285221.03342429874</v>
          </cell>
        </row>
        <row r="25">
          <cell r="D25">
            <v>147792.78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H125">
            <v>206393.05500972903</v>
          </cell>
        </row>
        <row r="126">
          <cell r="BH126">
            <v>198191.44426975085</v>
          </cell>
        </row>
        <row r="127">
          <cell r="BH127">
            <v>33737.21636449635</v>
          </cell>
        </row>
      </sheetData>
      <sheetData sheetId="1">
        <row r="125">
          <cell r="BH125">
            <v>922220.9785957509</v>
          </cell>
        </row>
        <row r="126">
          <cell r="BH126">
            <v>885573.9243509861</v>
          </cell>
        </row>
        <row r="127">
          <cell r="BH127">
            <v>150747.16874216418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8" customWidth="1"/>
    <col min="5" max="5" width="18.7109375" style="9" hidden="1" customWidth="1"/>
    <col min="6" max="6" width="17.8515625" style="9" hidden="1" customWidth="1"/>
    <col min="7" max="12" width="9.140625" style="9" hidden="1" customWidth="1"/>
    <col min="13" max="13" width="0" style="9" hidden="1" customWidth="1"/>
    <col min="14" max="15" width="9.140625" style="9" customWidth="1"/>
    <col min="16" max="16384" width="9.140625" style="2" customWidth="1"/>
  </cols>
  <sheetData>
    <row r="1" ht="15.75">
      <c r="E1" s="9" t="s">
        <v>118</v>
      </c>
    </row>
    <row r="2" spans="1:15" s="5" customFormat="1" ht="33.75" customHeight="1">
      <c r="A2" s="25" t="s">
        <v>279</v>
      </c>
      <c r="B2" s="25"/>
      <c r="C2" s="25"/>
      <c r="D2" s="25"/>
      <c r="E2" s="9">
        <v>10159.7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22</v>
      </c>
      <c r="B4" s="1" t="s">
        <v>23</v>
      </c>
      <c r="C4" s="1" t="s">
        <v>24</v>
      </c>
      <c r="D4" s="20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280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281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282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6" t="s">
        <v>17</v>
      </c>
      <c r="B9" s="1" t="s">
        <v>32</v>
      </c>
      <c r="C9" s="1" t="s">
        <v>33</v>
      </c>
      <c r="D9" s="20">
        <f>'[1]по форме'!$D$23</f>
        <v>4047.91</v>
      </c>
    </row>
    <row r="10" spans="1:6" ht="15.75">
      <c r="A10" s="6" t="s">
        <v>18</v>
      </c>
      <c r="B10" s="1" t="s">
        <v>34</v>
      </c>
      <c r="C10" s="1" t="s">
        <v>33</v>
      </c>
      <c r="D10" s="20">
        <f>'[1]по форме'!$D$24</f>
        <v>-285221.03342429874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20">
        <f>'[1]по форме'!$D$25</f>
        <v>147792.78</v>
      </c>
    </row>
    <row r="12" spans="1:4" ht="31.5">
      <c r="A12" s="6" t="s">
        <v>37</v>
      </c>
      <c r="B12" s="1" t="s">
        <v>38</v>
      </c>
      <c r="C12" s="1" t="s">
        <v>33</v>
      </c>
      <c r="D12" s="20">
        <f>D13+D14+D15</f>
        <v>2396863.7873328775</v>
      </c>
    </row>
    <row r="13" spans="1:4" ht="15.75">
      <c r="A13" s="6" t="s">
        <v>54</v>
      </c>
      <c r="B13" s="11" t="s">
        <v>39</v>
      </c>
      <c r="C13" s="1" t="s">
        <v>33</v>
      </c>
      <c r="D13" s="20">
        <f>'[2]УК 2023'!$BH$126+'[2]УК 2022'!$BH$126</f>
        <v>1083765.368620737</v>
      </c>
    </row>
    <row r="14" spans="1:4" ht="15.75">
      <c r="A14" s="6" t="s">
        <v>55</v>
      </c>
      <c r="B14" s="11" t="s">
        <v>40</v>
      </c>
      <c r="C14" s="1" t="s">
        <v>33</v>
      </c>
      <c r="D14" s="20">
        <f>'[2]УК 2023'!$BH$125+'[2]УК 2022'!$BH$125</f>
        <v>1128614.0336054799</v>
      </c>
    </row>
    <row r="15" spans="1:4" ht="15.75">
      <c r="A15" s="6" t="s">
        <v>56</v>
      </c>
      <c r="B15" s="11" t="s">
        <v>41</v>
      </c>
      <c r="C15" s="1" t="s">
        <v>33</v>
      </c>
      <c r="D15" s="20">
        <f>'[2]УК 2023'!$BH$127+'[2]УК 2022'!$BH$127</f>
        <v>184484.38510666054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2344379.567332878</v>
      </c>
      <c r="E16" s="9">
        <v>2344379.57</v>
      </c>
      <c r="F16" s="8">
        <f>D16-E16</f>
        <v>-0.0026671220548450947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D12-D25+D122+D138</f>
        <v>2344379.567332878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2063206.443908579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6796.44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D22-D117</f>
        <v>-333657.34342429857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151615.63</v>
      </c>
      <c r="E25" s="8">
        <f>D25+F16</f>
        <v>151615.62733287795</v>
      </c>
    </row>
    <row r="26" spans="1:4" ht="35.25" customHeight="1">
      <c r="A26" s="24" t="s">
        <v>62</v>
      </c>
      <c r="B26" s="24"/>
      <c r="C26" s="24"/>
      <c r="D26" s="24"/>
    </row>
    <row r="27" spans="1:15" s="5" customFormat="1" ht="31.5" customHeight="1">
      <c r="A27" s="21" t="s">
        <v>22</v>
      </c>
      <c r="B27" s="3" t="s">
        <v>64</v>
      </c>
      <c r="C27" s="3" t="s">
        <v>132</v>
      </c>
      <c r="D27" s="14" t="s">
        <v>133</v>
      </c>
      <c r="E27" s="23" t="s">
        <v>283</v>
      </c>
      <c r="F27" s="23" t="s">
        <v>284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21" t="s">
        <v>134</v>
      </c>
      <c r="B28" s="26" t="s">
        <v>135</v>
      </c>
      <c r="C28" s="15" t="s">
        <v>27</v>
      </c>
      <c r="D28" s="16" t="s">
        <v>27</v>
      </c>
      <c r="E28" s="23"/>
      <c r="F28" s="23"/>
    </row>
    <row r="29" spans="1:6" ht="15.75">
      <c r="A29" s="17" t="s">
        <v>68</v>
      </c>
      <c r="B29" s="27" t="s">
        <v>136</v>
      </c>
      <c r="C29" s="28" t="s">
        <v>137</v>
      </c>
      <c r="D29" s="18">
        <f>E29*E$2*10+F29*E$2*2</f>
        <v>4646.585655240714</v>
      </c>
      <c r="E29" s="29">
        <v>0.037371679389165594</v>
      </c>
      <c r="F29" s="30">
        <v>0.0418189092364763</v>
      </c>
    </row>
    <row r="30" spans="1:6" ht="15.75">
      <c r="A30" s="17" t="s">
        <v>70</v>
      </c>
      <c r="B30" s="27" t="s">
        <v>121</v>
      </c>
      <c r="C30" s="28" t="s">
        <v>137</v>
      </c>
      <c r="D30" s="18">
        <f aca="true" t="shared" si="0" ref="D30:D63">E30*E$2*10+F30*E$2*2</f>
        <v>3133.8558514609485</v>
      </c>
      <c r="E30" s="29">
        <v>0.0252050569649064</v>
      </c>
      <c r="F30" s="30">
        <v>0.028204458743730263</v>
      </c>
    </row>
    <row r="31" spans="1:6" ht="15.75">
      <c r="A31" s="17" t="s">
        <v>72</v>
      </c>
      <c r="B31" s="27" t="s">
        <v>86</v>
      </c>
      <c r="C31" s="28" t="s">
        <v>137</v>
      </c>
      <c r="D31" s="18">
        <f t="shared" si="0"/>
        <v>2785.1812669113924</v>
      </c>
      <c r="E31" s="29">
        <v>0.022400727990524998</v>
      </c>
      <c r="F31" s="30">
        <v>0.025066414621397474</v>
      </c>
    </row>
    <row r="32" spans="1:6" ht="15.75">
      <c r="A32" s="17" t="s">
        <v>129</v>
      </c>
      <c r="B32" s="27" t="s">
        <v>138</v>
      </c>
      <c r="C32" s="28" t="s">
        <v>137</v>
      </c>
      <c r="D32" s="18">
        <f t="shared" si="0"/>
        <v>8477.188474445767</v>
      </c>
      <c r="E32" s="29">
        <v>0.0681805509021882</v>
      </c>
      <c r="F32" s="30">
        <v>0.0762940364595486</v>
      </c>
    </row>
    <row r="33" spans="1:15" s="5" customFormat="1" ht="15.75">
      <c r="A33" s="17" t="s">
        <v>130</v>
      </c>
      <c r="B33" s="27" t="s">
        <v>0</v>
      </c>
      <c r="C33" s="28" t="s">
        <v>137</v>
      </c>
      <c r="D33" s="18">
        <f t="shared" si="0"/>
        <v>87701.89543724847</v>
      </c>
      <c r="E33" s="29">
        <v>0.7053710748679144</v>
      </c>
      <c r="F33" s="30">
        <v>0.7893102327771963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17" t="s">
        <v>75</v>
      </c>
      <c r="B34" s="27" t="s">
        <v>139</v>
      </c>
      <c r="C34" s="28" t="s">
        <v>137</v>
      </c>
      <c r="D34" s="18">
        <f t="shared" si="0"/>
        <v>10129.628992587357</v>
      </c>
      <c r="E34" s="29">
        <v>0.0814708422764586</v>
      </c>
      <c r="F34" s="30">
        <v>0.09116587250735717</v>
      </c>
    </row>
    <row r="35" spans="1:6" ht="15.75">
      <c r="A35" s="17" t="s">
        <v>78</v>
      </c>
      <c r="B35" s="27" t="s">
        <v>122</v>
      </c>
      <c r="C35" s="28" t="s">
        <v>137</v>
      </c>
      <c r="D35" s="18">
        <f t="shared" si="0"/>
        <v>54.19812195070817</v>
      </c>
      <c r="E35" s="29">
        <v>0.000435906058194</v>
      </c>
      <c r="F35" s="30">
        <v>0.000487778879119086</v>
      </c>
    </row>
    <row r="36" spans="1:6" ht="15.75">
      <c r="A36" s="17" t="s">
        <v>80</v>
      </c>
      <c r="B36" s="27" t="s">
        <v>15</v>
      </c>
      <c r="C36" s="28" t="s">
        <v>137</v>
      </c>
      <c r="D36" s="18">
        <f t="shared" si="0"/>
        <v>28031.118122567514</v>
      </c>
      <c r="E36" s="29">
        <v>0.22544940244777514</v>
      </c>
      <c r="F36" s="30">
        <v>0.2522778813390604</v>
      </c>
    </row>
    <row r="37" spans="1:6" ht="31.5">
      <c r="A37" s="17" t="s">
        <v>81</v>
      </c>
      <c r="B37" s="27" t="s">
        <v>140</v>
      </c>
      <c r="C37" s="28" t="s">
        <v>137</v>
      </c>
      <c r="D37" s="18">
        <f t="shared" si="0"/>
        <v>66012.10813325255</v>
      </c>
      <c r="E37" s="29">
        <v>0.5309238920789988</v>
      </c>
      <c r="F37" s="30">
        <v>0.5941038352363996</v>
      </c>
    </row>
    <row r="38" spans="1:6" ht="15.75">
      <c r="A38" s="17" t="s">
        <v>131</v>
      </c>
      <c r="B38" s="27" t="s">
        <v>141</v>
      </c>
      <c r="C38" s="28" t="s">
        <v>137</v>
      </c>
      <c r="D38" s="18">
        <f t="shared" si="0"/>
        <v>21618.72754410498</v>
      </c>
      <c r="E38" s="29">
        <v>0.17387566151261669</v>
      </c>
      <c r="F38" s="30">
        <v>0.19456686523261807</v>
      </c>
    </row>
    <row r="39" spans="1:6" ht="15.75">
      <c r="A39" s="17" t="s">
        <v>82</v>
      </c>
      <c r="B39" s="27" t="s">
        <v>142</v>
      </c>
      <c r="C39" s="28" t="s">
        <v>137</v>
      </c>
      <c r="D39" s="18">
        <f t="shared" si="0"/>
        <v>52668.07885797194</v>
      </c>
      <c r="E39" s="29">
        <v>0.42360018800115107</v>
      </c>
      <c r="F39" s="30">
        <v>0.47400861037328806</v>
      </c>
    </row>
    <row r="40" spans="1:6" ht="31.5">
      <c r="A40" s="17" t="s">
        <v>83</v>
      </c>
      <c r="B40" s="27" t="s">
        <v>143</v>
      </c>
      <c r="C40" s="28" t="s">
        <v>137</v>
      </c>
      <c r="D40" s="18">
        <f t="shared" si="0"/>
        <v>669.6479067687499</v>
      </c>
      <c r="E40" s="29">
        <v>0.0053858615190192</v>
      </c>
      <c r="F40" s="30">
        <v>0.006026779039782484</v>
      </c>
    </row>
    <row r="41" spans="1:6" ht="31.5">
      <c r="A41" s="17" t="s">
        <v>84</v>
      </c>
      <c r="B41" s="27" t="s">
        <v>144</v>
      </c>
      <c r="C41" s="28" t="s">
        <v>137</v>
      </c>
      <c r="D41" s="18">
        <f t="shared" si="0"/>
        <v>2418.8922927278563</v>
      </c>
      <c r="E41" s="29">
        <v>0.01945472954723055</v>
      </c>
      <c r="F41" s="30">
        <v>0.021769842363350986</v>
      </c>
    </row>
    <row r="42" spans="1:6" ht="31.5">
      <c r="A42" s="17" t="s">
        <v>145</v>
      </c>
      <c r="B42" s="27" t="s">
        <v>146</v>
      </c>
      <c r="C42" s="28" t="s">
        <v>137</v>
      </c>
      <c r="D42" s="18">
        <f t="shared" si="0"/>
        <v>14513.35375636714</v>
      </c>
      <c r="E42" s="29">
        <v>0.1167283772833833</v>
      </c>
      <c r="F42" s="30">
        <v>0.13061905418010591</v>
      </c>
    </row>
    <row r="43" spans="1:6" ht="15.75">
      <c r="A43" s="17" t="s">
        <v>147</v>
      </c>
      <c r="B43" s="27" t="s">
        <v>148</v>
      </c>
      <c r="C43" s="28" t="s">
        <v>137</v>
      </c>
      <c r="D43" s="18">
        <f t="shared" si="0"/>
        <v>892.0107571054054</v>
      </c>
      <c r="E43" s="29">
        <v>0.00717428720777625</v>
      </c>
      <c r="F43" s="30">
        <v>0.008028027385501624</v>
      </c>
    </row>
    <row r="44" spans="1:6" ht="15.75">
      <c r="A44" s="17" t="s">
        <v>149</v>
      </c>
      <c r="B44" s="27" t="s">
        <v>150</v>
      </c>
      <c r="C44" s="28" t="s">
        <v>137</v>
      </c>
      <c r="D44" s="18">
        <f t="shared" si="0"/>
        <v>26281.12098491465</v>
      </c>
      <c r="E44" s="29">
        <v>0.21137448016875554</v>
      </c>
      <c r="F44" s="30">
        <v>0.23652804330883745</v>
      </c>
    </row>
    <row r="45" spans="1:6" ht="15.75">
      <c r="A45" s="17" t="s">
        <v>151</v>
      </c>
      <c r="B45" s="27" t="s">
        <v>152</v>
      </c>
      <c r="C45" s="28" t="s">
        <v>137</v>
      </c>
      <c r="D45" s="18">
        <f t="shared" si="0"/>
        <v>48029.62292102383</v>
      </c>
      <c r="E45" s="29">
        <v>0.38629389452071455</v>
      </c>
      <c r="F45" s="30">
        <v>0.4322628679686796</v>
      </c>
    </row>
    <row r="46" spans="1:6" ht="15.75">
      <c r="A46" s="17" t="s">
        <v>153</v>
      </c>
      <c r="B46" s="27" t="s">
        <v>127</v>
      </c>
      <c r="C46" s="28" t="s">
        <v>137</v>
      </c>
      <c r="D46" s="18">
        <f t="shared" si="0"/>
        <v>26478.643029357234</v>
      </c>
      <c r="E46" s="29">
        <v>0.21296311558084036</v>
      </c>
      <c r="F46" s="30">
        <v>0.23830572633496036</v>
      </c>
    </row>
    <row r="47" spans="1:6" ht="31.5">
      <c r="A47" s="17" t="s">
        <v>154</v>
      </c>
      <c r="B47" s="27" t="s">
        <v>155</v>
      </c>
      <c r="C47" s="28" t="s">
        <v>137</v>
      </c>
      <c r="D47" s="18">
        <f t="shared" si="0"/>
        <v>740.2560156434226</v>
      </c>
      <c r="E47" s="29">
        <v>0.00595375024483305</v>
      </c>
      <c r="F47" s="30">
        <v>0.006662246523968183</v>
      </c>
    </row>
    <row r="48" spans="1:6" ht="15.75">
      <c r="A48" s="17" t="s">
        <v>156</v>
      </c>
      <c r="B48" s="27" t="s">
        <v>157</v>
      </c>
      <c r="C48" s="28" t="s">
        <v>137</v>
      </c>
      <c r="D48" s="18">
        <f t="shared" si="0"/>
        <v>6349.159436186711</v>
      </c>
      <c r="E48" s="29">
        <v>0.051065183867265454</v>
      </c>
      <c r="F48" s="30">
        <v>0.05714194074747004</v>
      </c>
    </row>
    <row r="49" spans="1:6" ht="15.75">
      <c r="A49" s="17" t="s">
        <v>158</v>
      </c>
      <c r="B49" s="27" t="s">
        <v>14</v>
      </c>
      <c r="C49" s="28" t="s">
        <v>137</v>
      </c>
      <c r="D49" s="18">
        <f t="shared" si="0"/>
        <v>104466.12730829626</v>
      </c>
      <c r="E49" s="29">
        <v>0.8402028729181268</v>
      </c>
      <c r="F49" s="30">
        <v>0.9401870147953839</v>
      </c>
    </row>
    <row r="50" spans="1:6" ht="31.5">
      <c r="A50" s="17" t="s">
        <v>159</v>
      </c>
      <c r="B50" s="27" t="s">
        <v>160</v>
      </c>
      <c r="C50" s="28" t="s">
        <v>137</v>
      </c>
      <c r="D50" s="18">
        <f t="shared" si="0"/>
        <v>10866.87400145574</v>
      </c>
      <c r="E50" s="29">
        <v>0.08740037551805864</v>
      </c>
      <c r="F50" s="30">
        <v>0.09780102020470761</v>
      </c>
    </row>
    <row r="51" spans="1:6" ht="31.5">
      <c r="A51" s="17" t="s">
        <v>161</v>
      </c>
      <c r="B51" s="27" t="s">
        <v>162</v>
      </c>
      <c r="C51" s="28" t="s">
        <v>137</v>
      </c>
      <c r="D51" s="18">
        <f t="shared" si="0"/>
        <v>23654.920875725336</v>
      </c>
      <c r="E51" s="29">
        <v>0.19025240994893294</v>
      </c>
      <c r="F51" s="30">
        <v>0.21289244673285596</v>
      </c>
    </row>
    <row r="52" spans="1:6" ht="31.5">
      <c r="A52" s="17" t="s">
        <v>163</v>
      </c>
      <c r="B52" s="27" t="s">
        <v>164</v>
      </c>
      <c r="C52" s="28" t="s">
        <v>137</v>
      </c>
      <c r="D52" s="18">
        <f t="shared" si="0"/>
        <v>8517.706686779176</v>
      </c>
      <c r="E52" s="29">
        <v>0.068506431829195</v>
      </c>
      <c r="F52" s="30">
        <v>0.0766586972168692</v>
      </c>
    </row>
    <row r="53" spans="1:6" ht="31.5">
      <c r="A53" s="17" t="s">
        <v>165</v>
      </c>
      <c r="B53" s="27" t="s">
        <v>166</v>
      </c>
      <c r="C53" s="28" t="s">
        <v>137</v>
      </c>
      <c r="D53" s="18">
        <f t="shared" si="0"/>
        <v>16726.594286359807</v>
      </c>
      <c r="E53" s="29">
        <v>0.13452908550979994</v>
      </c>
      <c r="F53" s="30">
        <v>0.15053804668546614</v>
      </c>
    </row>
    <row r="54" spans="1:6" ht="15.75">
      <c r="A54" s="17" t="s">
        <v>167</v>
      </c>
      <c r="B54" s="27" t="s">
        <v>168</v>
      </c>
      <c r="C54" s="28" t="s">
        <v>137</v>
      </c>
      <c r="D54" s="18">
        <f t="shared" si="0"/>
        <v>19023.691355037325</v>
      </c>
      <c r="E54" s="29">
        <v>0.15300423727625567</v>
      </c>
      <c r="F54" s="30">
        <v>0.1712117415121301</v>
      </c>
    </row>
    <row r="55" spans="1:6" ht="15.75">
      <c r="A55" s="17" t="s">
        <v>169</v>
      </c>
      <c r="B55" s="27" t="s">
        <v>119</v>
      </c>
      <c r="C55" s="28" t="s">
        <v>137</v>
      </c>
      <c r="D55" s="18">
        <f t="shared" si="0"/>
        <v>11999.46419988679</v>
      </c>
      <c r="E55" s="29">
        <v>0.09650960128415159</v>
      </c>
      <c r="F55" s="30">
        <v>0.10799424383696563</v>
      </c>
    </row>
    <row r="56" spans="1:6" ht="15.75">
      <c r="A56" s="17" t="s">
        <v>170</v>
      </c>
      <c r="B56" s="27" t="s">
        <v>171</v>
      </c>
      <c r="C56" s="28" t="s">
        <v>137</v>
      </c>
      <c r="D56" s="18">
        <f t="shared" si="0"/>
        <v>3400.480501390682</v>
      </c>
      <c r="E56" s="29">
        <v>0.027349472601188547</v>
      </c>
      <c r="F56" s="30">
        <v>0.030604059840729985</v>
      </c>
    </row>
    <row r="57" spans="1:6" ht="31.5">
      <c r="A57" s="17" t="s">
        <v>172</v>
      </c>
      <c r="B57" s="27" t="s">
        <v>173</v>
      </c>
      <c r="C57" s="28" t="s">
        <v>137</v>
      </c>
      <c r="D57" s="18">
        <f t="shared" si="0"/>
        <v>43449.88161618898</v>
      </c>
      <c r="E57" s="29">
        <v>0.34945983260332153</v>
      </c>
      <c r="F57" s="30">
        <v>0.3910455526831168</v>
      </c>
    </row>
    <row r="58" spans="1:6" ht="15.75">
      <c r="A58" s="17" t="s">
        <v>174</v>
      </c>
      <c r="B58" s="27" t="s">
        <v>175</v>
      </c>
      <c r="C58" s="28" t="s">
        <v>137</v>
      </c>
      <c r="D58" s="18">
        <f t="shared" si="0"/>
        <v>7527.51693759836</v>
      </c>
      <c r="E58" s="29">
        <v>0.06054250808250001</v>
      </c>
      <c r="F58" s="30">
        <v>0.06774706654431752</v>
      </c>
    </row>
    <row r="59" spans="1:15" s="5" customFormat="1" ht="24.75" customHeight="1">
      <c r="A59" s="17" t="s">
        <v>176</v>
      </c>
      <c r="B59" s="27" t="s">
        <v>177</v>
      </c>
      <c r="C59" s="28" t="s">
        <v>178</v>
      </c>
      <c r="D59" s="18">
        <f t="shared" si="0"/>
        <v>28248.663362064108</v>
      </c>
      <c r="E59" s="29">
        <v>0.22719908093135938</v>
      </c>
      <c r="F59" s="30">
        <v>0.2542357715621911</v>
      </c>
      <c r="G59" s="4"/>
      <c r="H59" s="4"/>
      <c r="I59" s="4"/>
      <c r="J59" s="4"/>
      <c r="K59" s="4"/>
      <c r="L59" s="4"/>
      <c r="M59" s="4"/>
      <c r="N59" s="4"/>
      <c r="O59" s="4"/>
    </row>
    <row r="60" spans="1:6" ht="31.5">
      <c r="A60" s="17" t="s">
        <v>179</v>
      </c>
      <c r="B60" s="27" t="s">
        <v>180</v>
      </c>
      <c r="C60" s="28" t="s">
        <v>6</v>
      </c>
      <c r="D60" s="18">
        <f t="shared" si="0"/>
        <v>26669.089207878467</v>
      </c>
      <c r="E60" s="29">
        <v>0.2144948410353276</v>
      </c>
      <c r="F60" s="30">
        <v>0.2400197271185316</v>
      </c>
    </row>
    <row r="61" spans="1:6" ht="15.75">
      <c r="A61" s="17" t="s">
        <v>181</v>
      </c>
      <c r="B61" s="27" t="s">
        <v>182</v>
      </c>
      <c r="C61" s="28" t="s">
        <v>6</v>
      </c>
      <c r="D61" s="18">
        <f t="shared" si="0"/>
        <v>4184.396115272175</v>
      </c>
      <c r="E61" s="29">
        <v>0.0336543693929001</v>
      </c>
      <c r="F61" s="30">
        <v>0.03765923935065521</v>
      </c>
    </row>
    <row r="62" spans="1:6" ht="15.75">
      <c r="A62" s="17" t="s">
        <v>183</v>
      </c>
      <c r="B62" s="27" t="s">
        <v>184</v>
      </c>
      <c r="C62" s="28" t="s">
        <v>185</v>
      </c>
      <c r="D62" s="18">
        <f t="shared" si="0"/>
        <v>30105.400689892118</v>
      </c>
      <c r="E62" s="29">
        <v>0.24213249597498884</v>
      </c>
      <c r="F62" s="30">
        <v>0.2709462629960125</v>
      </c>
    </row>
    <row r="63" spans="1:6" ht="15.75">
      <c r="A63" s="17" t="s">
        <v>186</v>
      </c>
      <c r="B63" s="27" t="s">
        <v>187</v>
      </c>
      <c r="C63" s="28" t="s">
        <v>185</v>
      </c>
      <c r="D63" s="18">
        <f t="shared" si="0"/>
        <v>2563.1195172522407</v>
      </c>
      <c r="E63" s="29">
        <v>0.020614724002091248</v>
      </c>
      <c r="F63" s="30">
        <v>0.023067876158340106</v>
      </c>
    </row>
    <row r="64" spans="1:6" ht="15.75">
      <c r="A64" s="19" t="s">
        <v>188</v>
      </c>
      <c r="B64" s="31" t="s">
        <v>189</v>
      </c>
      <c r="C64" s="32" t="s">
        <v>27</v>
      </c>
      <c r="D64" s="32" t="s">
        <v>27</v>
      </c>
      <c r="E64" s="29"/>
      <c r="F64" s="30"/>
    </row>
    <row r="65" spans="1:6" ht="31.5">
      <c r="A65" s="17" t="s">
        <v>190</v>
      </c>
      <c r="B65" s="27" t="s">
        <v>191</v>
      </c>
      <c r="C65" s="32" t="s">
        <v>27</v>
      </c>
      <c r="D65" s="32" t="s">
        <v>27</v>
      </c>
      <c r="E65" s="29"/>
      <c r="F65" s="30"/>
    </row>
    <row r="66" spans="1:6" ht="31.5">
      <c r="A66" s="6" t="s">
        <v>192</v>
      </c>
      <c r="B66" s="27" t="s">
        <v>8</v>
      </c>
      <c r="C66" s="33" t="s">
        <v>193</v>
      </c>
      <c r="D66" s="18">
        <f aca="true" t="shared" si="1" ref="D66:D73">E66*E$2*10+F66*E$2*2</f>
        <v>23937.50386156278</v>
      </c>
      <c r="E66" s="29">
        <v>0.19252517570235</v>
      </c>
      <c r="F66" s="30">
        <v>0.21543567161092966</v>
      </c>
    </row>
    <row r="67" spans="1:6" ht="31.5">
      <c r="A67" s="6" t="s">
        <v>194</v>
      </c>
      <c r="B67" s="27" t="s">
        <v>195</v>
      </c>
      <c r="C67" s="33" t="s">
        <v>11</v>
      </c>
      <c r="D67" s="18">
        <f t="shared" si="1"/>
        <v>45315.65196434212</v>
      </c>
      <c r="E67" s="29">
        <v>0.36446589865665</v>
      </c>
      <c r="F67" s="30">
        <v>0.4078373405967914</v>
      </c>
    </row>
    <row r="68" spans="1:6" ht="15.75">
      <c r="A68" s="6" t="s">
        <v>196</v>
      </c>
      <c r="B68" s="27" t="s">
        <v>197</v>
      </c>
      <c r="C68" s="33" t="s">
        <v>10</v>
      </c>
      <c r="D68" s="18">
        <f t="shared" si="1"/>
        <v>11592.37608390147</v>
      </c>
      <c r="E68" s="29">
        <v>0.09323546244705</v>
      </c>
      <c r="F68" s="30">
        <v>0.10433048247824894</v>
      </c>
    </row>
    <row r="69" spans="1:6" ht="15.75">
      <c r="A69" s="6" t="s">
        <v>198</v>
      </c>
      <c r="B69" s="27" t="s">
        <v>13</v>
      </c>
      <c r="C69" s="33" t="s">
        <v>10</v>
      </c>
      <c r="D69" s="18">
        <f t="shared" si="1"/>
        <v>23786.95352281081</v>
      </c>
      <c r="E69" s="29">
        <v>0.1913143255407</v>
      </c>
      <c r="F69" s="30">
        <v>0.2140807302800433</v>
      </c>
    </row>
    <row r="70" spans="1:6" ht="15.75">
      <c r="A70" s="6" t="s">
        <v>199</v>
      </c>
      <c r="B70" s="27" t="s">
        <v>128</v>
      </c>
      <c r="C70" s="33" t="s">
        <v>137</v>
      </c>
      <c r="D70" s="18">
        <f t="shared" si="1"/>
        <v>6172.563888830654</v>
      </c>
      <c r="E70" s="29">
        <v>0.04964485662765</v>
      </c>
      <c r="F70" s="30">
        <v>0.05555259456634035</v>
      </c>
    </row>
    <row r="71" spans="1:6" ht="31.5">
      <c r="A71" s="6" t="s">
        <v>200</v>
      </c>
      <c r="B71" s="27" t="s">
        <v>201</v>
      </c>
      <c r="C71" s="33" t="s">
        <v>137</v>
      </c>
      <c r="D71" s="18">
        <f t="shared" si="1"/>
        <v>32518.8731704249</v>
      </c>
      <c r="E71" s="29">
        <v>0.2615436349164</v>
      </c>
      <c r="F71" s="30">
        <v>0.2926673274714516</v>
      </c>
    </row>
    <row r="72" spans="1:6" ht="15.75">
      <c r="A72" s="6" t="s">
        <v>202</v>
      </c>
      <c r="B72" s="27" t="s">
        <v>203</v>
      </c>
      <c r="C72" s="33" t="s">
        <v>9</v>
      </c>
      <c r="D72" s="18">
        <f t="shared" si="1"/>
        <v>6624.214905086555</v>
      </c>
      <c r="E72" s="29">
        <v>0.05327740711259999</v>
      </c>
      <c r="F72" s="30">
        <v>0.05961741855899939</v>
      </c>
    </row>
    <row r="73" spans="1:6" ht="15.75">
      <c r="A73" s="6" t="s">
        <v>204</v>
      </c>
      <c r="B73" s="27" t="s">
        <v>205</v>
      </c>
      <c r="C73" s="33" t="s">
        <v>7</v>
      </c>
      <c r="D73" s="18">
        <f t="shared" si="1"/>
        <v>5118.711517566884</v>
      </c>
      <c r="E73" s="29">
        <v>0.04116890549610001</v>
      </c>
      <c r="F73" s="30">
        <v>0.04606800525013591</v>
      </c>
    </row>
    <row r="74" spans="1:6" ht="31.5">
      <c r="A74" s="6" t="s">
        <v>71</v>
      </c>
      <c r="B74" s="27" t="s">
        <v>206</v>
      </c>
      <c r="C74" s="16" t="s">
        <v>27</v>
      </c>
      <c r="D74" s="16" t="s">
        <v>27</v>
      </c>
      <c r="E74" s="29">
        <v>0</v>
      </c>
      <c r="F74" s="30">
        <v>0</v>
      </c>
    </row>
    <row r="75" spans="1:6" ht="15.75">
      <c r="A75" s="6" t="s">
        <v>207</v>
      </c>
      <c r="B75" s="27" t="s">
        <v>208</v>
      </c>
      <c r="C75" s="28" t="s">
        <v>11</v>
      </c>
      <c r="D75" s="18">
        <f aca="true" t="shared" si="2" ref="D75:D80">E75*E$2*10+F75*E$2*2</f>
        <v>40347.4907855272</v>
      </c>
      <c r="E75" s="29">
        <v>0.3245078433222</v>
      </c>
      <c r="F75" s="30">
        <v>0.3631242766775418</v>
      </c>
    </row>
    <row r="76" spans="1:6" ht="15.75">
      <c r="A76" s="6" t="s">
        <v>209</v>
      </c>
      <c r="B76" s="27" t="s">
        <v>210</v>
      </c>
      <c r="C76" s="28" t="s">
        <v>11</v>
      </c>
      <c r="D76" s="18">
        <f t="shared" si="2"/>
        <v>96653.31747876291</v>
      </c>
      <c r="E76" s="29">
        <v>0.7773658037793</v>
      </c>
      <c r="F76" s="30">
        <v>0.8698723344290367</v>
      </c>
    </row>
    <row r="77" spans="1:6" ht="15.75">
      <c r="A77" s="6" t="s">
        <v>211</v>
      </c>
      <c r="B77" s="27" t="s">
        <v>120</v>
      </c>
      <c r="C77" s="28" t="s">
        <v>212</v>
      </c>
      <c r="D77" s="18">
        <f t="shared" si="2"/>
        <v>8581.36930886213</v>
      </c>
      <c r="E77" s="29">
        <v>0.06901845921405</v>
      </c>
      <c r="F77" s="30">
        <v>0.07723165586052196</v>
      </c>
    </row>
    <row r="78" spans="1:6" ht="15.75">
      <c r="A78" s="6" t="s">
        <v>213</v>
      </c>
      <c r="B78" s="27" t="s">
        <v>214</v>
      </c>
      <c r="C78" s="28" t="s">
        <v>9</v>
      </c>
      <c r="D78" s="18">
        <f t="shared" si="2"/>
        <v>3613.2081300472123</v>
      </c>
      <c r="E78" s="29">
        <v>0.029060403879600002</v>
      </c>
      <c r="F78" s="30">
        <v>0.0325185919412724</v>
      </c>
    </row>
    <row r="79" spans="1:6" ht="15.75">
      <c r="A79" s="6" t="s">
        <v>215</v>
      </c>
      <c r="B79" s="27" t="s">
        <v>216</v>
      </c>
      <c r="C79" s="28" t="s">
        <v>12</v>
      </c>
      <c r="D79" s="18">
        <f t="shared" si="2"/>
        <v>42756.29620555867</v>
      </c>
      <c r="E79" s="29">
        <v>0.3438814459085999</v>
      </c>
      <c r="F79" s="30">
        <v>0.38480333797172334</v>
      </c>
    </row>
    <row r="80" spans="1:6" ht="15.75">
      <c r="A80" s="6" t="s">
        <v>217</v>
      </c>
      <c r="B80" s="27" t="s">
        <v>218</v>
      </c>
      <c r="C80" s="28" t="s">
        <v>11</v>
      </c>
      <c r="D80" s="18">
        <f t="shared" si="2"/>
        <v>1806.6040650236062</v>
      </c>
      <c r="E80" s="29">
        <v>0.014530201939800001</v>
      </c>
      <c r="F80" s="30">
        <v>0.0162592959706362</v>
      </c>
    </row>
    <row r="81" spans="1:6" ht="15.75">
      <c r="A81" s="21" t="s">
        <v>219</v>
      </c>
      <c r="B81" s="3" t="s">
        <v>220</v>
      </c>
      <c r="C81" s="16" t="s">
        <v>27</v>
      </c>
      <c r="D81" s="16" t="s">
        <v>27</v>
      </c>
      <c r="E81" s="29"/>
      <c r="F81" s="30"/>
    </row>
    <row r="82" spans="1:6" ht="15.75">
      <c r="A82" s="6" t="s">
        <v>65</v>
      </c>
      <c r="B82" s="34" t="s">
        <v>2</v>
      </c>
      <c r="C82" s="33" t="s">
        <v>221</v>
      </c>
      <c r="D82" s="18">
        <f>E82*E$2*10+F82*E$2*2</f>
        <v>3965.044271710559</v>
      </c>
      <c r="E82" s="29">
        <v>0.03189016070737605</v>
      </c>
      <c r="F82" s="30">
        <v>0.035685089831553794</v>
      </c>
    </row>
    <row r="83" spans="1:6" ht="15.75">
      <c r="A83" s="6" t="s">
        <v>222</v>
      </c>
      <c r="B83" s="34" t="s">
        <v>3</v>
      </c>
      <c r="C83" s="28" t="s">
        <v>137</v>
      </c>
      <c r="D83" s="18">
        <f>E83*E$2*10+F83*E$2*2</f>
        <v>4479.625329564783</v>
      </c>
      <c r="E83" s="29">
        <v>0.03602884655989575</v>
      </c>
      <c r="F83" s="30">
        <v>0.040316279300523346</v>
      </c>
    </row>
    <row r="84" spans="1:6" ht="15.75">
      <c r="A84" s="21" t="s">
        <v>223</v>
      </c>
      <c r="B84" s="31" t="s">
        <v>224</v>
      </c>
      <c r="C84" s="16" t="s">
        <v>27</v>
      </c>
      <c r="D84" s="16" t="s">
        <v>27</v>
      </c>
      <c r="E84" s="29"/>
      <c r="F84" s="30"/>
    </row>
    <row r="85" spans="1:6" ht="15.75">
      <c r="A85" s="6" t="s">
        <v>66</v>
      </c>
      <c r="B85" s="34" t="s">
        <v>225</v>
      </c>
      <c r="C85" s="33" t="s">
        <v>5</v>
      </c>
      <c r="D85" s="18">
        <f aca="true" t="shared" si="3" ref="D85:D90">E85*E$2*10+F85*E$2*2</f>
        <v>98459.92154378652</v>
      </c>
      <c r="E85" s="29">
        <v>0.7918960057191</v>
      </c>
      <c r="F85" s="30">
        <v>0.8861316303996729</v>
      </c>
    </row>
    <row r="86" spans="1:6" ht="15.75">
      <c r="A86" s="6" t="s">
        <v>226</v>
      </c>
      <c r="B86" s="34" t="s">
        <v>227</v>
      </c>
      <c r="C86" s="33" t="s">
        <v>5</v>
      </c>
      <c r="D86" s="18">
        <f t="shared" si="3"/>
        <v>15055.03387519672</v>
      </c>
      <c r="E86" s="29">
        <v>0.12108501616500002</v>
      </c>
      <c r="F86" s="30">
        <v>0.13549413308863503</v>
      </c>
    </row>
    <row r="87" spans="1:6" ht="15.75">
      <c r="A87" s="6" t="s">
        <v>73</v>
      </c>
      <c r="B87" s="34" t="s">
        <v>124</v>
      </c>
      <c r="C87" s="33" t="s">
        <v>6</v>
      </c>
      <c r="D87" s="18">
        <f t="shared" si="3"/>
        <v>7979.1679538542585</v>
      </c>
      <c r="E87" s="29">
        <v>0.06417505856745</v>
      </c>
      <c r="F87" s="30">
        <v>0.07181189053697655</v>
      </c>
    </row>
    <row r="88" spans="1:6" ht="15.75">
      <c r="A88" s="6" t="s">
        <v>228</v>
      </c>
      <c r="B88" s="34" t="s">
        <v>229</v>
      </c>
      <c r="C88" s="33" t="s">
        <v>6</v>
      </c>
      <c r="D88" s="18">
        <f t="shared" si="3"/>
        <v>5871.463211326719</v>
      </c>
      <c r="E88" s="29">
        <v>0.04722315630435</v>
      </c>
      <c r="F88" s="30">
        <v>0.05284271190456765</v>
      </c>
    </row>
    <row r="89" spans="1:6" ht="15.75">
      <c r="A89" s="6" t="s">
        <v>230</v>
      </c>
      <c r="B89" s="34" t="s">
        <v>231</v>
      </c>
      <c r="C89" s="33" t="s">
        <v>6</v>
      </c>
      <c r="D89" s="18">
        <f t="shared" si="3"/>
        <v>19270.4433602518</v>
      </c>
      <c r="E89" s="29">
        <v>0.1549888206912</v>
      </c>
      <c r="F89" s="30">
        <v>0.17343249035345282</v>
      </c>
    </row>
    <row r="90" spans="1:6" ht="15.75">
      <c r="A90" s="6" t="s">
        <v>76</v>
      </c>
      <c r="B90" s="34" t="s">
        <v>232</v>
      </c>
      <c r="C90" s="33" t="s">
        <v>79</v>
      </c>
      <c r="D90" s="18">
        <f t="shared" si="3"/>
        <v>57510.229403251455</v>
      </c>
      <c r="E90" s="29">
        <v>0.4625447617503</v>
      </c>
      <c r="F90" s="30">
        <v>0.5175875883985858</v>
      </c>
    </row>
    <row r="91" spans="1:6" ht="31.5">
      <c r="A91" s="21" t="s">
        <v>265</v>
      </c>
      <c r="B91" s="35" t="s">
        <v>233</v>
      </c>
      <c r="C91" s="16" t="s">
        <v>27</v>
      </c>
      <c r="D91" s="16" t="s">
        <v>27</v>
      </c>
      <c r="E91" s="29"/>
      <c r="F91" s="30"/>
    </row>
    <row r="92" spans="1:6" ht="31.5">
      <c r="A92" s="6" t="s">
        <v>67</v>
      </c>
      <c r="B92" s="36" t="s">
        <v>234</v>
      </c>
      <c r="C92" s="28" t="s">
        <v>235</v>
      </c>
      <c r="D92" s="18">
        <f>E92*E$2*10+F92*E$2*2</f>
        <v>3534.169202202429</v>
      </c>
      <c r="E92" s="29">
        <v>0.028424707544733748</v>
      </c>
      <c r="F92" s="30">
        <v>0.03180724774255706</v>
      </c>
    </row>
    <row r="93" spans="1:6" ht="15.75">
      <c r="A93" s="6" t="s">
        <v>236</v>
      </c>
      <c r="B93" s="36" t="s">
        <v>237</v>
      </c>
      <c r="C93" s="28" t="s">
        <v>137</v>
      </c>
      <c r="D93" s="18">
        <f>E93*E$2*10+F93*E$2*2</f>
        <v>9383.953164748864</v>
      </c>
      <c r="E93" s="29">
        <v>0.07547350142580614</v>
      </c>
      <c r="F93" s="30">
        <v>0.08445484809547707</v>
      </c>
    </row>
    <row r="94" spans="1:6" ht="31.5">
      <c r="A94" s="21" t="s">
        <v>238</v>
      </c>
      <c r="B94" s="37" t="s">
        <v>239</v>
      </c>
      <c r="C94" s="16" t="s">
        <v>27</v>
      </c>
      <c r="D94" s="16" t="s">
        <v>27</v>
      </c>
      <c r="E94" s="29"/>
      <c r="F94" s="30"/>
    </row>
    <row r="95" spans="1:6" ht="31.5">
      <c r="A95" s="6" t="s">
        <v>69</v>
      </c>
      <c r="B95" s="27" t="s">
        <v>240</v>
      </c>
      <c r="C95" s="28" t="s">
        <v>4</v>
      </c>
      <c r="D95" s="18">
        <f aca="true" t="shared" si="4" ref="D95:D100">E95*E$2*10+F95*E$2*2</f>
        <v>365987.87350603216</v>
      </c>
      <c r="E95" s="29">
        <v>2.9435767429711497</v>
      </c>
      <c r="F95" s="30">
        <v>3.2938623753847165</v>
      </c>
    </row>
    <row r="96" spans="1:6" ht="15.75">
      <c r="A96" s="6" t="s">
        <v>241</v>
      </c>
      <c r="B96" s="27" t="s">
        <v>242</v>
      </c>
      <c r="C96" s="28" t="s">
        <v>79</v>
      </c>
      <c r="D96" s="18">
        <f t="shared" si="4"/>
        <v>9936.322357629833</v>
      </c>
      <c r="E96" s="29">
        <v>0.0799161106689</v>
      </c>
      <c r="F96" s="30">
        <v>0.0894261278384991</v>
      </c>
    </row>
    <row r="97" spans="1:6" ht="15.75">
      <c r="A97" s="6" t="s">
        <v>74</v>
      </c>
      <c r="B97" s="27" t="s">
        <v>243</v>
      </c>
      <c r="C97" s="28" t="s">
        <v>5</v>
      </c>
      <c r="D97" s="18">
        <f t="shared" si="4"/>
        <v>2258.255081279507</v>
      </c>
      <c r="E97" s="29">
        <v>0.01816275242475</v>
      </c>
      <c r="F97" s="30">
        <v>0.02032411996329525</v>
      </c>
    </row>
    <row r="98" spans="1:6" ht="15.75">
      <c r="A98" s="6" t="s">
        <v>244</v>
      </c>
      <c r="B98" s="27" t="s">
        <v>126</v>
      </c>
      <c r="C98" s="28" t="s">
        <v>5</v>
      </c>
      <c r="D98" s="18">
        <f t="shared" si="4"/>
        <v>3914.308807551146</v>
      </c>
      <c r="E98" s="29">
        <v>0.0314821042029</v>
      </c>
      <c r="F98" s="30">
        <v>0.035228474603045096</v>
      </c>
    </row>
    <row r="99" spans="1:6" ht="15.75">
      <c r="A99" s="6" t="s">
        <v>245</v>
      </c>
      <c r="B99" s="27" t="s">
        <v>125</v>
      </c>
      <c r="C99" s="28" t="s">
        <v>6</v>
      </c>
      <c r="D99" s="18">
        <f t="shared" si="4"/>
        <v>1354.9530487677043</v>
      </c>
      <c r="E99" s="29">
        <v>0.01089765145485</v>
      </c>
      <c r="F99" s="30">
        <v>0.012194471977977149</v>
      </c>
    </row>
    <row r="100" spans="1:6" ht="15.75">
      <c r="A100" s="6" t="s">
        <v>77</v>
      </c>
      <c r="B100" s="27" t="s">
        <v>246</v>
      </c>
      <c r="C100" s="28" t="s">
        <v>12</v>
      </c>
      <c r="D100" s="18">
        <f t="shared" si="4"/>
        <v>301.1006775039344</v>
      </c>
      <c r="E100" s="29">
        <v>0.0024217003233</v>
      </c>
      <c r="F100" s="30">
        <v>0.0027098826617727003</v>
      </c>
    </row>
    <row r="101" spans="1:6" ht="15.75">
      <c r="A101" s="21" t="s">
        <v>88</v>
      </c>
      <c r="B101" s="35" t="s">
        <v>247</v>
      </c>
      <c r="C101" s="16" t="s">
        <v>27</v>
      </c>
      <c r="D101" s="16" t="s">
        <v>27</v>
      </c>
      <c r="E101" s="29"/>
      <c r="F101" s="30"/>
    </row>
    <row r="102" spans="1:6" ht="31.5">
      <c r="A102" s="6" t="s">
        <v>260</v>
      </c>
      <c r="B102" s="27" t="s">
        <v>248</v>
      </c>
      <c r="C102" s="38" t="s">
        <v>5</v>
      </c>
      <c r="D102" s="18">
        <f>E102*E$2*10+F102*E$2*2</f>
        <v>110910.43455857423</v>
      </c>
      <c r="E102" s="29">
        <v>0.892033314087555</v>
      </c>
      <c r="F102" s="30">
        <v>0.9981852784639741</v>
      </c>
    </row>
    <row r="103" spans="1:6" ht="31.5">
      <c r="A103" s="6" t="s">
        <v>262</v>
      </c>
      <c r="B103" s="27" t="s">
        <v>249</v>
      </c>
      <c r="C103" s="38" t="s">
        <v>10</v>
      </c>
      <c r="D103" s="18">
        <f>E103*E$2*10+F103*E$2*2</f>
        <v>112581.54331872103</v>
      </c>
      <c r="E103" s="29">
        <v>0.90547375088187</v>
      </c>
      <c r="F103" s="30">
        <v>1.0132251272368125</v>
      </c>
    </row>
    <row r="104" spans="1:6" ht="15.75">
      <c r="A104" s="6" t="s">
        <v>263</v>
      </c>
      <c r="B104" s="27" t="s">
        <v>250</v>
      </c>
      <c r="C104" s="38" t="s">
        <v>6</v>
      </c>
      <c r="D104" s="18">
        <f>E104*E$2*10+F104*E$2*2</f>
        <v>5254.206822443654</v>
      </c>
      <c r="E104" s="29">
        <v>0.042258670641585</v>
      </c>
      <c r="F104" s="30">
        <v>0.047287452447933614</v>
      </c>
    </row>
    <row r="105" spans="1:6" ht="15.75">
      <c r="A105" s="6" t="s">
        <v>266</v>
      </c>
      <c r="B105" s="27" t="s">
        <v>251</v>
      </c>
      <c r="C105" s="38" t="s">
        <v>12</v>
      </c>
      <c r="D105" s="18">
        <f>E105*E$2*10+F105*E$2*2</f>
        <v>5766.077974200342</v>
      </c>
      <c r="E105" s="29">
        <v>0.046375561191195</v>
      </c>
      <c r="F105" s="30">
        <v>0.051894252972947204</v>
      </c>
    </row>
    <row r="106" spans="1:6" ht="15.75">
      <c r="A106" s="6" t="s">
        <v>267</v>
      </c>
      <c r="B106" s="34" t="s">
        <v>252</v>
      </c>
      <c r="C106" s="33" t="s">
        <v>79</v>
      </c>
      <c r="D106" s="18">
        <f>E106*E$2*10+F106*E$2*2</f>
        <v>4155.189349554293</v>
      </c>
      <c r="E106" s="29">
        <v>0.03341946446154</v>
      </c>
      <c r="F106" s="30">
        <v>0.03739638073246326</v>
      </c>
    </row>
    <row r="107" spans="1:6" ht="15.75">
      <c r="A107" s="6" t="s">
        <v>268</v>
      </c>
      <c r="B107" s="36" t="s">
        <v>253</v>
      </c>
      <c r="C107" s="16" t="s">
        <v>27</v>
      </c>
      <c r="D107" s="16" t="s">
        <v>27</v>
      </c>
      <c r="E107" s="29"/>
      <c r="F107" s="30"/>
    </row>
    <row r="108" spans="1:6" ht="15.75">
      <c r="A108" s="6" t="s">
        <v>269</v>
      </c>
      <c r="B108" s="34" t="s">
        <v>254</v>
      </c>
      <c r="C108" s="28" t="s">
        <v>79</v>
      </c>
      <c r="D108" s="18">
        <f>E108*E$2*10+F108*E$2*2</f>
        <v>376.37584687991784</v>
      </c>
      <c r="E108" s="29">
        <v>0.003027125404125</v>
      </c>
      <c r="F108" s="30">
        <v>0.0033873533272158747</v>
      </c>
    </row>
    <row r="109" spans="1:6" ht="15.75">
      <c r="A109" s="6" t="s">
        <v>270</v>
      </c>
      <c r="B109" s="34" t="s">
        <v>255</v>
      </c>
      <c r="C109" s="28" t="s">
        <v>79</v>
      </c>
      <c r="D109" s="18">
        <f>E109*E$2*10+F109*E$2*2</f>
        <v>75.2751693759836</v>
      </c>
      <c r="E109" s="29">
        <v>0.000605425080825</v>
      </c>
      <c r="F109" s="30">
        <v>0.0006774706654431751</v>
      </c>
    </row>
    <row r="110" spans="1:6" ht="15.75">
      <c r="A110" s="6" t="s">
        <v>271</v>
      </c>
      <c r="B110" s="34" t="s">
        <v>256</v>
      </c>
      <c r="C110" s="28" t="s">
        <v>79</v>
      </c>
      <c r="D110" s="18">
        <f>E110*E$2*10+F110*E$2*2</f>
        <v>286.0456436287376</v>
      </c>
      <c r="E110" s="29">
        <v>0.002300615307135</v>
      </c>
      <c r="F110" s="30">
        <v>0.0025743885286840648</v>
      </c>
    </row>
    <row r="111" spans="1:6" ht="15.75">
      <c r="A111" s="6" t="s">
        <v>272</v>
      </c>
      <c r="B111" s="34" t="s">
        <v>257</v>
      </c>
      <c r="C111" s="28" t="s">
        <v>79</v>
      </c>
      <c r="D111" s="18">
        <f>E111*E$2*10+F111*E$2*2</f>
        <v>15.055033875196717</v>
      </c>
      <c r="E111" s="29">
        <v>0.00012108501616500001</v>
      </c>
      <c r="F111" s="30">
        <v>0.000135494133088635</v>
      </c>
    </row>
    <row r="112" spans="1:6" ht="15.75">
      <c r="A112" s="6" t="s">
        <v>273</v>
      </c>
      <c r="B112" s="34" t="s">
        <v>258</v>
      </c>
      <c r="C112" s="33" t="s">
        <v>79</v>
      </c>
      <c r="D112" s="18">
        <f>E112*E$2*10+F112*E$2*2</f>
        <v>120.44027100157373</v>
      </c>
      <c r="E112" s="29">
        <v>0.0009686801293200001</v>
      </c>
      <c r="F112" s="30">
        <v>0.00108395306470908</v>
      </c>
    </row>
    <row r="113" spans="1:6" ht="15.75">
      <c r="A113" s="21" t="s">
        <v>91</v>
      </c>
      <c r="B113" s="35" t="s">
        <v>259</v>
      </c>
      <c r="C113" s="1" t="s">
        <v>27</v>
      </c>
      <c r="D113" s="16" t="s">
        <v>27</v>
      </c>
      <c r="E113" s="29"/>
      <c r="F113" s="30"/>
    </row>
    <row r="114" spans="1:6" ht="15.75">
      <c r="A114" s="6" t="s">
        <v>274</v>
      </c>
      <c r="B114" s="34" t="s">
        <v>261</v>
      </c>
      <c r="C114" s="28" t="s">
        <v>4</v>
      </c>
      <c r="D114" s="18">
        <f>E114*E$2*10+F114*E$2*2</f>
        <v>133237.04979549092</v>
      </c>
      <c r="E114" s="29">
        <v>1.07160239306025</v>
      </c>
      <c r="F114" s="30">
        <v>1.1991230778344197</v>
      </c>
    </row>
    <row r="115" spans="1:6" ht="15.75">
      <c r="A115" s="6" t="s">
        <v>275</v>
      </c>
      <c r="B115" s="34" t="s">
        <v>1</v>
      </c>
      <c r="C115" s="16" t="s">
        <v>27</v>
      </c>
      <c r="D115" s="18">
        <f>E115*E$2*10+F115*E$2*2</f>
        <v>184484.38510666054</v>
      </c>
      <c r="E115" s="29">
        <v>1.48377578808591</v>
      </c>
      <c r="F115" s="30">
        <v>1.6603451068681332</v>
      </c>
    </row>
    <row r="116" spans="1:6" ht="15.75">
      <c r="A116" s="6" t="s">
        <v>276</v>
      </c>
      <c r="B116" s="34" t="s">
        <v>264</v>
      </c>
      <c r="C116" s="1"/>
      <c r="D116" s="18">
        <f>E116*E$2*10+F116*E$2*2</f>
        <v>128479.50854059003</v>
      </c>
      <c r="E116" s="29">
        <v>1.0333383171019483</v>
      </c>
      <c r="F116" s="30">
        <v>1.1563055768370802</v>
      </c>
    </row>
    <row r="117" spans="1:6" ht="15.75">
      <c r="A117" s="6"/>
      <c r="B117" s="3" t="s">
        <v>85</v>
      </c>
      <c r="C117" s="1" t="s">
        <v>33</v>
      </c>
      <c r="D117" s="7">
        <f>SUM(D29:D63)+SUM(D66:D73)+SUM(D75:D80)+SUM(D82:D83)+SUM(D85:D90)+SUM(D92:D93)+SUM(D95:D100)+SUM(D102:D106)+SUM(D108:D112)+SUM(D114:D116)</f>
        <v>2396863.7873328775</v>
      </c>
      <c r="E117" s="22">
        <f>SUM(E29:E63)+SUM(E66:E73)+SUM(E75:E80)+SUM(E82:E83)+SUM(E85:E90)+SUM(E92:E93)+SUM(E95:E100)+SUM(E102:E106)+SUM(E108:E112)+SUM(E114:E116)</f>
        <v>19.27755811381144</v>
      </c>
      <c r="F117" s="22">
        <f>SUM(F29:F63)+SUM(F66:F73)+SUM(F75:F80)+SUM(F82:F83)+SUM(F85:F90)+SUM(F92:F93)+SUM(F95:F100)+SUM(F102:F106)+SUM(F108:F112)+SUM(F114:F116)</f>
        <v>21.571587529355007</v>
      </c>
    </row>
    <row r="118" spans="1:4" ht="15.75">
      <c r="A118" s="24" t="s">
        <v>87</v>
      </c>
      <c r="B118" s="24"/>
      <c r="C118" s="24"/>
      <c r="D118" s="24"/>
    </row>
    <row r="119" spans="1:4" ht="15.75">
      <c r="A119" s="6" t="s">
        <v>93</v>
      </c>
      <c r="B119" s="1" t="s">
        <v>89</v>
      </c>
      <c r="C119" s="1" t="s">
        <v>90</v>
      </c>
      <c r="D119" s="13">
        <v>8</v>
      </c>
    </row>
    <row r="120" spans="1:4" ht="15.75">
      <c r="A120" s="6" t="s">
        <v>95</v>
      </c>
      <c r="B120" s="1" t="s">
        <v>92</v>
      </c>
      <c r="C120" s="1" t="s">
        <v>90</v>
      </c>
      <c r="D120" s="13">
        <v>8</v>
      </c>
    </row>
    <row r="121" spans="1:4" ht="15.75">
      <c r="A121" s="6" t="s">
        <v>98</v>
      </c>
      <c r="B121" s="1" t="s">
        <v>94</v>
      </c>
      <c r="C121" s="1" t="s">
        <v>90</v>
      </c>
      <c r="D121" s="13">
        <v>0</v>
      </c>
    </row>
    <row r="122" spans="1:4" ht="15.75">
      <c r="A122" s="6" t="s">
        <v>99</v>
      </c>
      <c r="B122" s="1" t="s">
        <v>96</v>
      </c>
      <c r="C122" s="1" t="s">
        <v>33</v>
      </c>
      <c r="D122" s="20">
        <v>-31268.59</v>
      </c>
    </row>
    <row r="123" spans="1:4" ht="15.75">
      <c r="A123" s="24" t="s">
        <v>97</v>
      </c>
      <c r="B123" s="24"/>
      <c r="C123" s="24"/>
      <c r="D123" s="24"/>
    </row>
    <row r="124" spans="1:5" ht="15.75">
      <c r="A124" s="6" t="s">
        <v>100</v>
      </c>
      <c r="B124" s="1" t="s">
        <v>32</v>
      </c>
      <c r="C124" s="1" t="s">
        <v>33</v>
      </c>
      <c r="D124" s="13">
        <v>0</v>
      </c>
      <c r="E124" s="9" t="s">
        <v>123</v>
      </c>
    </row>
    <row r="125" spans="1:5" ht="15.75">
      <c r="A125" s="6" t="s">
        <v>101</v>
      </c>
      <c r="B125" s="1" t="s">
        <v>34</v>
      </c>
      <c r="C125" s="1" t="s">
        <v>33</v>
      </c>
      <c r="D125" s="13">
        <v>0</v>
      </c>
      <c r="E125" s="9" t="s">
        <v>123</v>
      </c>
    </row>
    <row r="126" spans="1:5" ht="15.75">
      <c r="A126" s="6" t="s">
        <v>102</v>
      </c>
      <c r="B126" s="1" t="s">
        <v>36</v>
      </c>
      <c r="C126" s="1" t="s">
        <v>33</v>
      </c>
      <c r="D126" s="13">
        <v>0</v>
      </c>
      <c r="E126" s="9" t="s">
        <v>123</v>
      </c>
    </row>
    <row r="127" spans="1:5" ht="15.75">
      <c r="A127" s="6" t="s">
        <v>104</v>
      </c>
      <c r="B127" s="1" t="s">
        <v>59</v>
      </c>
      <c r="C127" s="1" t="s">
        <v>33</v>
      </c>
      <c r="D127" s="13">
        <v>0</v>
      </c>
      <c r="E127" s="9" t="s">
        <v>123</v>
      </c>
    </row>
    <row r="128" spans="1:5" ht="15.75">
      <c r="A128" s="6" t="s">
        <v>106</v>
      </c>
      <c r="B128" s="1" t="s">
        <v>103</v>
      </c>
      <c r="C128" s="1" t="s">
        <v>33</v>
      </c>
      <c r="D128" s="13">
        <v>0</v>
      </c>
      <c r="E128" s="9" t="s">
        <v>123</v>
      </c>
    </row>
    <row r="129" spans="1:5" ht="15.75">
      <c r="A129" s="6" t="s">
        <v>107</v>
      </c>
      <c r="B129" s="1" t="s">
        <v>61</v>
      </c>
      <c r="C129" s="1" t="s">
        <v>33</v>
      </c>
      <c r="D129" s="13">
        <v>0</v>
      </c>
      <c r="E129" s="9" t="s">
        <v>123</v>
      </c>
    </row>
    <row r="130" spans="1:4" ht="15.75">
      <c r="A130" s="24" t="s">
        <v>105</v>
      </c>
      <c r="B130" s="24"/>
      <c r="C130" s="24"/>
      <c r="D130" s="24"/>
    </row>
    <row r="131" spans="1:5" ht="15.75">
      <c r="A131" s="6" t="s">
        <v>108</v>
      </c>
      <c r="B131" s="1" t="s">
        <v>89</v>
      </c>
      <c r="C131" s="1" t="s">
        <v>90</v>
      </c>
      <c r="D131" s="13">
        <v>0</v>
      </c>
      <c r="E131" s="9" t="s">
        <v>123</v>
      </c>
    </row>
    <row r="132" spans="1:5" ht="15.75">
      <c r="A132" s="6" t="s">
        <v>110</v>
      </c>
      <c r="B132" s="1" t="s">
        <v>92</v>
      </c>
      <c r="C132" s="1" t="s">
        <v>90</v>
      </c>
      <c r="D132" s="13">
        <v>0</v>
      </c>
      <c r="E132" s="9" t="s">
        <v>123</v>
      </c>
    </row>
    <row r="133" spans="1:5" ht="15.75">
      <c r="A133" s="6" t="s">
        <v>112</v>
      </c>
      <c r="B133" s="1" t="s">
        <v>109</v>
      </c>
      <c r="C133" s="1" t="s">
        <v>90</v>
      </c>
      <c r="D133" s="13">
        <v>0</v>
      </c>
      <c r="E133" s="9" t="s">
        <v>123</v>
      </c>
    </row>
    <row r="134" spans="1:5" ht="15.75">
      <c r="A134" s="6" t="s">
        <v>114</v>
      </c>
      <c r="B134" s="1" t="s">
        <v>96</v>
      </c>
      <c r="C134" s="1" t="s">
        <v>33</v>
      </c>
      <c r="D134" s="13">
        <v>0</v>
      </c>
      <c r="E134" s="9" t="s">
        <v>123</v>
      </c>
    </row>
    <row r="135" spans="1:4" ht="15.75">
      <c r="A135" s="24" t="s">
        <v>111</v>
      </c>
      <c r="B135" s="24"/>
      <c r="C135" s="24"/>
      <c r="D135" s="24"/>
    </row>
    <row r="136" spans="1:4" ht="15.75">
      <c r="A136" s="6" t="s">
        <v>116</v>
      </c>
      <c r="B136" s="1" t="s">
        <v>113</v>
      </c>
      <c r="C136" s="1" t="s">
        <v>90</v>
      </c>
      <c r="D136" s="13">
        <v>31</v>
      </c>
    </row>
    <row r="137" spans="1:4" ht="15.75">
      <c r="A137" s="6" t="s">
        <v>277</v>
      </c>
      <c r="B137" s="1" t="s">
        <v>115</v>
      </c>
      <c r="C137" s="1" t="s">
        <v>90</v>
      </c>
      <c r="D137" s="13">
        <v>0</v>
      </c>
    </row>
    <row r="138" spans="1:4" ht="31.5">
      <c r="A138" s="6" t="s">
        <v>278</v>
      </c>
      <c r="B138" s="1" t="s">
        <v>117</v>
      </c>
      <c r="C138" s="1" t="s">
        <v>33</v>
      </c>
      <c r="D138" s="20">
        <v>130400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2024-03-12T09:54:34Z</dcterms:modified>
  <cp:category/>
  <cp:version/>
  <cp:contentType/>
  <cp:contentStatus/>
</cp:coreProperties>
</file>