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<sst xmlns="http://schemas.openxmlformats.org/spreadsheetml/2006/main" count="370" uniqueCount="258">
  <si>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</si>
  <si>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</si>
  <si>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</si>
  <si>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</si>
  <si>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</si>
  <si>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</si>
  <si>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</si>
  <si>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</si>
  <si>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</si>
  <si>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</si>
  <si>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</si>
  <si>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</si>
  <si>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</si>
  <si>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</si>
  <si>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</si>
  <si>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</si>
  <si>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</si>
  <si>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</si>
  <si>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</si>
  <si>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</si>
  <si>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</si>
  <si>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</si>
  <si>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</si>
  <si>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</si>
  <si>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</si>
  <si>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</si>
  <si>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</si>
  <si>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</si>
  <si>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</si>
  <si>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</si>
  <si>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</si>
  <si>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</si>
  <si>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</si>
  <si>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</si>
  <si>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</si>
  <si>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</si>
  <si>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</si>
  <si>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</si>
  <si>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</si>
  <si>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</si>
  <si>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</si>
  <si>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</si>
  <si>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</si>
  <si>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</si>
  <si>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</si>
  <si>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</si>
  <si>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</si>
  <si>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</si>
  <si>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</si>
  <si>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</si>
  <si>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</si>
  <si>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</si>
  <si>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</si>
  <si>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</si>
  <si>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</si>
  <si>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</si>
  <si>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</si>
  <si>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</si>
  <si>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</si>
  <si>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</si>
  <si>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</si>
  <si>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</si>
  <si>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</si>
  <si>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</si>
  <si>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</si>
  <si>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</si>
  <si>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</si>
  <si>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</si>
  <si>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</si>
  <si>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</si>
  <si>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</si>
  <si>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</si>
  <si>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</si>
  <si>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</si>
  <si>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</si>
  <si>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</si>
  <si>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</si>
  <si>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</si>
  <si>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</si>
  <si>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</si>
  <si>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</si>
  <si>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</si>
  <si>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</si>
  <si>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</si>
  <si>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</si>
  <si>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</si>
  <si>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</si>
  <si>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</si>
  <si>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</si>
  <si>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</si>
  <si>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</si>
  <si>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</si>
  <si>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</si>
  <si>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</si>
  <si>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</si>
  <si>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</si>
  <si>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</si>
  <si>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</si>
  <si>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</si>
  <si>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</si>
  <si>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</si>
  <si>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</si>
  <si>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</si>
  <si>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</si>
  <si>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</si>
  <si>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</si>
  <si>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</si>
  <si>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</si>
  <si>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</si>
  <si>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</si>
  <si>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</si>
  <si>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</si>
  <si>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</si>
  <si>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</si>
  <si>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</si>
  <si>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</si>
  <si>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</si>
  <si>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</si>
  <si>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</si>
  <si>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</si>
  <si>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</si>
  <si>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</si>
  <si>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</si>
  <si>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</si>
  <si>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</si>
  <si>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</si>
  <si>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</si>
  <si>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</si>
  <si>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</si>
  <si>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</si>
  <si>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</si>
  <si>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</si>
  <si>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</si>
  <si>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</si>
  <si>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</si>
  <si>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</si>
  <si>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</si>
  <si>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</si>
  <si>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</si>
  <si>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</si>
  <si>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</si>
  <si>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</si>
  <si>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</si>
  <si>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</si>
  <si>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</si>
  <si>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</si>
  <si>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</si>
  <si>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</si>
  <si>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</si>
  <si>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</si>
  <si>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</si>
  <si>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</si>
  <si>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</si>
  <si>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</si>
  <si>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</si>
  <si>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</si>
  <si>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</si>
  <si>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</si>
  <si>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</si>
  <si>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</si>
  <si>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</si>
  <si>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</si>
  <si>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</si>
  <si>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</si>
  <si>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</si>
  <si>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</si>
  <si>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</si>
  <si>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</si>
  <si>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</si>
  <si>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</si>
  <si>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</si>
  <si>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Ремонт и обслуживание кол.приборов учета хол.воды</t>
  </si>
  <si>
    <t>21.31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</si>
  <si>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</si>
  <si>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</si>
  <si>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</si>
  <si>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</si>
  <si>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</si>
  <si>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</si>
  <si>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</si>
  <si>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</si>
  <si>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</si>
  <si>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</si>
  <si>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</si>
  <si>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</si>
  <si>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</si>
  <si>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</si>
  <si>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</si>
  <si>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</si>
  <si>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</si>
  <si>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</si>
  <si>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</si>
  <si>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</si>
  <si>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</si>
  <si>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</si>
  <si>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</si>
  <si>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</si>
  <si>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</si>
  <si>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</si>
  <si>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</si>
  <si>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</si>
  <si>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</si>
  <si>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</si>
  <si>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</si>
  <si>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</si>
  <si>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</si>
  <si>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</si>
  <si>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</si>
  <si>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</si>
  <si>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</si>
  <si>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</si>
  <si>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</si>
  <si>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</si>
  <si>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</si>
  <si>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</si>
  <si>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</si>
  <si>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</si>
  <si>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</si>
  <si>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</si>
  <si>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</si>
  <si>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</si>
  <si>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</si>
  <si>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</si>
  <si>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</si>
  <si>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</si>
  <si>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</si>
  <si>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</si>
  <si>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</si>
  <si>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</si>
  <si>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</si>
  <si>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</si>
  <si>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</si>
  <si>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</si>
  <si>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</si>
  <si>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</si>
  <si>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</si>
  <si>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</si>
  <si>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</si>
  <si>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</si>
  <si>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</si>
  <si>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Уборка приямков</t>
  </si>
  <si>
    <t>22.2.9</t>
  </si>
  <si>
    <t>Проведение техосмотров и устранение незначит. неисправн. Дымоудаления</t>
  </si>
  <si>
    <t xml:space="preserve">     оконные ограждения</t>
  </si>
  <si>
    <t>25.</t>
  </si>
  <si>
    <t>25.4</t>
  </si>
  <si>
    <t>25.6.1</t>
  </si>
  <si>
    <t>25.6.2</t>
  </si>
  <si>
    <t>25.6.3</t>
  </si>
  <si>
    <t>25.6.4</t>
  </si>
  <si>
    <t>25.6.5</t>
  </si>
  <si>
    <t>25.6.6</t>
  </si>
  <si>
    <t>Отчет об исполнении управляющей организацией ООО "УК "Слобода" договора управления за 2023 год по дому № 44  ул. Липовская в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</si>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</sst>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#,##0.00000"/>
    <numFmt numFmtId="185" formatCode="#,##0.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9" fontId="38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4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7.44</v>
          </cell>
        </row>
        <row r="24">
          <cell r="D24">
            <v>-117165.07545941975</v>
          </cell>
        </row>
        <row r="25">
          <cell r="D25">
            <v>17490.41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J125">
            <v>48435.40368328745</v>
          </cell>
        </row>
        <row r="126">
          <cell r="AJ126">
            <v>54076.16251337291</v>
          </cell>
        </row>
        <row r="127">
          <cell r="AJ127">
            <v>12617.161708503769</v>
          </cell>
        </row>
      </sheetData>
      <sheetData sheetId="1">
        <row r="125">
          <cell r="AJ125">
            <v>129853.62917771432</v>
          </cell>
        </row>
        <row r="126">
          <cell r="AJ126">
            <v>144976.30700636163</v>
          </cell>
        </row>
        <row r="127">
          <cell r="AJ127">
            <v>33826.170800278196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17.8515625" style="12" hidden="1" customWidth="1"/>
    <col min="7" max="7" width="14.140625" style="12" hidden="1" customWidth="1"/>
    <col min="8" max="12" width="9.140625" style="12" hidden="1" customWidth="1"/>
    <col min="13" max="16" width="9.140625" style="12" customWidth="1"/>
    <col min="17" max="16384" width="9.140625" style="2" customWidth="1"/>
  </cols>
  <sheetData>
    <row r="1" ht="15.75">
      <c r="E1" s="12" t="s">
        <v>116</v>
      </c>
    </row>
    <row r="2" spans="1:16" s="5" customFormat="1" ht="33.75" customHeight="1">
      <c r="A2" s="25" t="s">
        <v>252</v>
      </c>
      <c r="B2" s="25"/>
      <c r="C2" s="25"/>
      <c r="D2" s="25"/>
      <c r="E2" s="4">
        <v>2533.04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6" t="s">
        <v>17</v>
      </c>
      <c r="B9" s="1" t="s">
        <v>32</v>
      </c>
      <c r="C9" s="1" t="s">
        <v>33</v>
      </c>
      <c r="D9" s="20">
        <f>'[1]лист'!$D$23</f>
        <v>7.44</v>
      </c>
    </row>
    <row r="10" spans="1:6" ht="15.75">
      <c r="A10" s="6" t="s">
        <v>18</v>
      </c>
      <c r="B10" s="1" t="s">
        <v>34</v>
      </c>
      <c r="C10" s="1" t="s">
        <v>33</v>
      </c>
      <c r="D10" s="20">
        <f>'[1]лист'!$D$24</f>
        <v>-117165.07545941975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20">
        <f>'[1]лист'!$D$25</f>
        <v>17490.41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423784.8348895183</v>
      </c>
    </row>
    <row r="13" spans="1:4" ht="15.75">
      <c r="A13" s="6" t="s">
        <v>54</v>
      </c>
      <c r="B13" s="10" t="s">
        <v>39</v>
      </c>
      <c r="C13" s="1" t="s">
        <v>33</v>
      </c>
      <c r="D13" s="20">
        <f>'[2]УК 2023'!$AJ$126+'[2]УК 2022'!$AJ$126</f>
        <v>199052.46951973456</v>
      </c>
    </row>
    <row r="14" spans="1:4" ht="15.75">
      <c r="A14" s="6" t="s">
        <v>55</v>
      </c>
      <c r="B14" s="10" t="s">
        <v>40</v>
      </c>
      <c r="C14" s="1" t="s">
        <v>33</v>
      </c>
      <c r="D14" s="20">
        <f>'[2]УК 2023'!$AJ$125+'[2]УК 2022'!$AJ$125</f>
        <v>178289.03286100176</v>
      </c>
    </row>
    <row r="15" spans="1:4" ht="15.75">
      <c r="A15" s="6" t="s">
        <v>56</v>
      </c>
      <c r="B15" s="10" t="s">
        <v>41</v>
      </c>
      <c r="C15" s="1" t="s">
        <v>33</v>
      </c>
      <c r="D15" s="20">
        <f>'[2]УК 2023'!$AJ$127+'[2]УК 2022'!$AJ$127</f>
        <v>46443.33250878197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373540.5348895183</v>
      </c>
      <c r="E16" s="12">
        <v>373540.53</v>
      </c>
      <c r="F16" s="8">
        <f>D16-E16</f>
        <v>0.004889518255367875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D12-D25+D109+D125</f>
        <v>373540.5348895183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256382.89943009854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746.93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D22-D104</f>
        <v>-167401.93545941968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132544.3</v>
      </c>
      <c r="E25" s="8">
        <f>D25+F16</f>
        <v>132544.30488951824</v>
      </c>
    </row>
    <row r="26" spans="1:4" ht="35.25" customHeight="1">
      <c r="A26" s="24" t="s">
        <v>62</v>
      </c>
      <c r="B26" s="24"/>
      <c r="C26" s="24"/>
      <c r="D26" s="24"/>
    </row>
    <row r="27" spans="1:16" s="5" customFormat="1" ht="30" customHeight="1">
      <c r="A27" s="21" t="s">
        <v>22</v>
      </c>
      <c r="B27" s="3" t="s">
        <v>64</v>
      </c>
      <c r="C27" s="3" t="s">
        <v>127</v>
      </c>
      <c r="D27" s="13" t="s">
        <v>128</v>
      </c>
      <c r="E27" s="23" t="s">
        <v>256</v>
      </c>
      <c r="F27" s="23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21" t="s">
        <v>129</v>
      </c>
      <c r="B28" s="28" t="s">
        <v>130</v>
      </c>
      <c r="C28" s="14" t="s">
        <v>27</v>
      </c>
      <c r="D28" s="15" t="s">
        <v>27</v>
      </c>
      <c r="E28" s="23"/>
      <c r="F28" s="23"/>
    </row>
    <row r="29" spans="1:7" ht="15.75">
      <c r="A29" s="16" t="s">
        <v>68</v>
      </c>
      <c r="B29" s="29" t="s">
        <v>131</v>
      </c>
      <c r="C29" s="30" t="s">
        <v>132</v>
      </c>
      <c r="D29" s="17">
        <f>E29*E$2*9+F29*E$2*3</f>
        <v>1169.7625383964798</v>
      </c>
      <c r="E29" s="31">
        <v>0.037371679389165594</v>
      </c>
      <c r="F29" s="32">
        <v>0.0418189092364763</v>
      </c>
      <c r="G29" s="8"/>
    </row>
    <row r="30" spans="1:6" ht="15.75">
      <c r="A30" s="16" t="s">
        <v>70</v>
      </c>
      <c r="B30" s="29" t="s">
        <v>120</v>
      </c>
      <c r="C30" s="30" t="s">
        <v>132</v>
      </c>
      <c r="D30" s="17">
        <f aca="true" t="shared" si="0" ref="D30:D60">E30*E$2*9+F30*E$2*3</f>
        <v>788.9378239781341</v>
      </c>
      <c r="E30" s="31">
        <v>0.0252050569649064</v>
      </c>
      <c r="F30" s="32">
        <v>0.028204458743730263</v>
      </c>
    </row>
    <row r="31" spans="1:6" ht="15.75">
      <c r="A31" s="16" t="s">
        <v>72</v>
      </c>
      <c r="B31" s="29" t="s">
        <v>84</v>
      </c>
      <c r="C31" s="30" t="s">
        <v>132</v>
      </c>
      <c r="D31" s="17">
        <f t="shared" si="0"/>
        <v>701.160152939829</v>
      </c>
      <c r="E31" s="31">
        <v>0.022400727990524998</v>
      </c>
      <c r="F31" s="32">
        <v>0.025066414621397474</v>
      </c>
    </row>
    <row r="32" spans="1:6" ht="15.75">
      <c r="A32" s="16" t="s">
        <v>123</v>
      </c>
      <c r="B32" s="29" t="s">
        <v>133</v>
      </c>
      <c r="C32" s="30" t="s">
        <v>132</v>
      </c>
      <c r="D32" s="17">
        <f t="shared" si="0"/>
        <v>2134.1041022559943</v>
      </c>
      <c r="E32" s="31">
        <v>0.0681805509021882</v>
      </c>
      <c r="F32" s="32">
        <v>0.0762940364595486</v>
      </c>
    </row>
    <row r="33" spans="1:16" s="5" customFormat="1" ht="15.75">
      <c r="A33" s="16" t="s">
        <v>124</v>
      </c>
      <c r="B33" s="29" t="s">
        <v>0</v>
      </c>
      <c r="C33" s="30" t="s">
        <v>132</v>
      </c>
      <c r="D33" s="17">
        <f t="shared" si="0"/>
        <v>22078.661503452644</v>
      </c>
      <c r="E33" s="31">
        <v>0.7053710748679144</v>
      </c>
      <c r="F33" s="32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16" t="s">
        <v>76</v>
      </c>
      <c r="B34" s="29" t="s">
        <v>134</v>
      </c>
      <c r="C34" s="30" t="s">
        <v>132</v>
      </c>
      <c r="D34" s="17">
        <f t="shared" si="0"/>
        <v>2550.100525967754</v>
      </c>
      <c r="E34" s="31">
        <v>0.0814708422764586</v>
      </c>
      <c r="F34" s="32">
        <v>0.09116587250735717</v>
      </c>
    </row>
    <row r="35" spans="1:6" ht="15.75">
      <c r="A35" s="16" t="s">
        <v>78</v>
      </c>
      <c r="B35" s="29" t="s">
        <v>121</v>
      </c>
      <c r="C35" s="30" t="s">
        <v>132</v>
      </c>
      <c r="D35" s="17">
        <f t="shared" si="0"/>
        <v>4040.7670111178304</v>
      </c>
      <c r="E35" s="31">
        <v>0.12909478998431476</v>
      </c>
      <c r="F35" s="32">
        <v>0.1444570699924482</v>
      </c>
    </row>
    <row r="36" spans="1:6" ht="15.75">
      <c r="A36" s="16" t="s">
        <v>80</v>
      </c>
      <c r="B36" s="29" t="s">
        <v>15</v>
      </c>
      <c r="C36" s="30" t="s">
        <v>132</v>
      </c>
      <c r="D36" s="17">
        <f t="shared" si="0"/>
        <v>7056.741083028091</v>
      </c>
      <c r="E36" s="31">
        <v>0.22544940244777514</v>
      </c>
      <c r="F36" s="32">
        <v>0.2522778813390604</v>
      </c>
    </row>
    <row r="37" spans="1:6" ht="31.5">
      <c r="A37" s="16" t="s">
        <v>81</v>
      </c>
      <c r="B37" s="29" t="s">
        <v>135</v>
      </c>
      <c r="C37" s="30" t="s">
        <v>132</v>
      </c>
      <c r="D37" s="17">
        <f t="shared" si="0"/>
        <v>31.6469582543112</v>
      </c>
      <c r="E37" s="31">
        <v>0.00101105988497775</v>
      </c>
      <c r="F37" s="32">
        <v>0.0011313760112901022</v>
      </c>
    </row>
    <row r="38" spans="1:6" ht="15.75">
      <c r="A38" s="16" t="s">
        <v>126</v>
      </c>
      <c r="B38" s="29" t="s">
        <v>136</v>
      </c>
      <c r="C38" s="30" t="s">
        <v>132</v>
      </c>
      <c r="D38" s="17">
        <f t="shared" si="0"/>
        <v>5442.44300766776</v>
      </c>
      <c r="E38" s="31">
        <v>0.17387566151261669</v>
      </c>
      <c r="F38" s="32">
        <v>0.19456686523261807</v>
      </c>
    </row>
    <row r="39" spans="1:6" ht="15.75">
      <c r="A39" s="16" t="s">
        <v>82</v>
      </c>
      <c r="B39" s="29" t="s">
        <v>137</v>
      </c>
      <c r="C39" s="30" t="s">
        <v>132</v>
      </c>
      <c r="D39" s="17">
        <f t="shared" si="0"/>
        <v>13259.014293189783</v>
      </c>
      <c r="E39" s="31">
        <v>0.42360018800115107</v>
      </c>
      <c r="F39" s="32">
        <v>0.47400861037328806</v>
      </c>
    </row>
    <row r="40" spans="1:6" ht="31.5">
      <c r="A40" s="16" t="s">
        <v>138</v>
      </c>
      <c r="B40" s="29" t="s">
        <v>139</v>
      </c>
      <c r="C40" s="30" t="s">
        <v>132</v>
      </c>
      <c r="D40" s="17">
        <f t="shared" si="0"/>
        <v>168.5816410960194</v>
      </c>
      <c r="E40" s="31">
        <v>0.0053858615190192</v>
      </c>
      <c r="F40" s="32">
        <v>0.006026779039782484</v>
      </c>
    </row>
    <row r="41" spans="1:6" ht="31.5">
      <c r="A41" s="16" t="s">
        <v>140</v>
      </c>
      <c r="B41" s="29" t="s">
        <v>141</v>
      </c>
      <c r="C41" s="30" t="s">
        <v>132</v>
      </c>
      <c r="D41" s="17">
        <f t="shared" si="0"/>
        <v>608.9481176910397</v>
      </c>
      <c r="E41" s="31">
        <v>0.01945472954723055</v>
      </c>
      <c r="F41" s="32">
        <v>0.021769842363350986</v>
      </c>
    </row>
    <row r="42" spans="1:6" ht="31.5">
      <c r="A42" s="16" t="s">
        <v>142</v>
      </c>
      <c r="B42" s="29" t="s">
        <v>143</v>
      </c>
      <c r="C42" s="30" t="s">
        <v>132</v>
      </c>
      <c r="D42" s="17">
        <f t="shared" si="0"/>
        <v>3653.6887061462376</v>
      </c>
      <c r="E42" s="31">
        <v>0.1167283772833833</v>
      </c>
      <c r="F42" s="32">
        <v>0.13061905418010591</v>
      </c>
    </row>
    <row r="43" spans="1:6" ht="15.75">
      <c r="A43" s="16" t="s">
        <v>144</v>
      </c>
      <c r="B43" s="29" t="s">
        <v>145</v>
      </c>
      <c r="C43" s="30" t="s">
        <v>132</v>
      </c>
      <c r="D43" s="17">
        <f t="shared" si="0"/>
        <v>6616.185103689034</v>
      </c>
      <c r="E43" s="31">
        <v>0.21137448016875554</v>
      </c>
      <c r="F43" s="32">
        <v>0.23652804330883745</v>
      </c>
    </row>
    <row r="44" spans="1:6" ht="15.75">
      <c r="A44" s="16" t="s">
        <v>146</v>
      </c>
      <c r="B44" s="29" t="s">
        <v>147</v>
      </c>
      <c r="C44" s="30" t="s">
        <v>132</v>
      </c>
      <c r="D44" s="17">
        <f t="shared" si="0"/>
        <v>12091.29838442891</v>
      </c>
      <c r="E44" s="31">
        <v>0.38629389452071455</v>
      </c>
      <c r="F44" s="32">
        <v>0.4322628679686796</v>
      </c>
    </row>
    <row r="45" spans="1:6" ht="15.75">
      <c r="A45" s="16" t="s">
        <v>148</v>
      </c>
      <c r="B45" s="29" t="s">
        <v>151</v>
      </c>
      <c r="C45" s="30" t="s">
        <v>132</v>
      </c>
      <c r="D45" s="17">
        <f t="shared" si="0"/>
        <v>1598.3798448611574</v>
      </c>
      <c r="E45" s="31">
        <v>0.051065183867265454</v>
      </c>
      <c r="F45" s="32">
        <v>0.05714194074747004</v>
      </c>
    </row>
    <row r="46" spans="1:6" ht="15.75">
      <c r="A46" s="16" t="s">
        <v>149</v>
      </c>
      <c r="B46" s="29" t="s">
        <v>14</v>
      </c>
      <c r="C46" s="30" t="s">
        <v>132</v>
      </c>
      <c r="D46" s="17">
        <f t="shared" si="0"/>
        <v>26299.001314820685</v>
      </c>
      <c r="E46" s="31">
        <v>0.8402028729181268</v>
      </c>
      <c r="F46" s="32">
        <v>0.9401870147953839</v>
      </c>
    </row>
    <row r="47" spans="1:6" ht="31.5">
      <c r="A47" s="16" t="s">
        <v>150</v>
      </c>
      <c r="B47" s="29" t="s">
        <v>154</v>
      </c>
      <c r="C47" s="30" t="s">
        <v>132</v>
      </c>
      <c r="D47" s="17">
        <f t="shared" si="0"/>
        <v>2735.699513478367</v>
      </c>
      <c r="E47" s="31">
        <v>0.08740037551805864</v>
      </c>
      <c r="F47" s="32">
        <v>0.09780102020470761</v>
      </c>
    </row>
    <row r="48" spans="1:6" ht="31.5">
      <c r="A48" s="16" t="s">
        <v>152</v>
      </c>
      <c r="B48" s="29" t="s">
        <v>156</v>
      </c>
      <c r="C48" s="30" t="s">
        <v>132</v>
      </c>
      <c r="D48" s="17">
        <f t="shared" si="0"/>
        <v>5955.047930289987</v>
      </c>
      <c r="E48" s="31">
        <v>0.19025240994893294</v>
      </c>
      <c r="F48" s="32">
        <v>0.21289244673285596</v>
      </c>
    </row>
    <row r="49" spans="1:6" ht="31.5">
      <c r="A49" s="16" t="s">
        <v>153</v>
      </c>
      <c r="B49" s="29" t="s">
        <v>158</v>
      </c>
      <c r="C49" s="30" t="s">
        <v>132</v>
      </c>
      <c r="D49" s="17">
        <f t="shared" si="0"/>
        <v>2175.605203200271</v>
      </c>
      <c r="E49" s="31">
        <v>0.06950643182919496</v>
      </c>
      <c r="F49" s="32">
        <v>0.07777769721686915</v>
      </c>
    </row>
    <row r="50" spans="1:6" ht="31.5">
      <c r="A50" s="16" t="s">
        <v>155</v>
      </c>
      <c r="B50" s="29" t="s">
        <v>160</v>
      </c>
      <c r="C50" s="30" t="s">
        <v>132</v>
      </c>
      <c r="D50" s="17">
        <f t="shared" si="0"/>
        <v>4210.864674166152</v>
      </c>
      <c r="E50" s="31">
        <v>0.13452908550979994</v>
      </c>
      <c r="F50" s="32">
        <v>0.15053804668546614</v>
      </c>
    </row>
    <row r="51" spans="1:6" ht="15.75">
      <c r="A51" s="16" t="s">
        <v>157</v>
      </c>
      <c r="B51" s="29" t="s">
        <v>162</v>
      </c>
      <c r="C51" s="30" t="s">
        <v>132</v>
      </c>
      <c r="D51" s="17">
        <f t="shared" si="0"/>
        <v>3083.7402531781754</v>
      </c>
      <c r="E51" s="31">
        <v>0.0985196125524906</v>
      </c>
      <c r="F51" s="32">
        <v>0.11024344644623699</v>
      </c>
    </row>
    <row r="52" spans="1:6" ht="15.75">
      <c r="A52" s="16" t="s">
        <v>159</v>
      </c>
      <c r="B52" s="29" t="s">
        <v>117</v>
      </c>
      <c r="C52" s="30" t="s">
        <v>132</v>
      </c>
      <c r="D52" s="17">
        <f t="shared" si="0"/>
        <v>3020.8253421576283</v>
      </c>
      <c r="E52" s="31">
        <v>0.09650960128415159</v>
      </c>
      <c r="F52" s="32">
        <v>0.10799424383696563</v>
      </c>
    </row>
    <row r="53" spans="1:6" ht="15.75">
      <c r="A53" s="16" t="s">
        <v>161</v>
      </c>
      <c r="B53" s="29" t="s">
        <v>165</v>
      </c>
      <c r="C53" s="30" t="s">
        <v>132</v>
      </c>
      <c r="D53" s="17">
        <f t="shared" si="0"/>
        <v>856.0596959163198</v>
      </c>
      <c r="E53" s="31">
        <v>0.027349472601188547</v>
      </c>
      <c r="F53" s="32">
        <v>0.030604059840729985</v>
      </c>
    </row>
    <row r="54" spans="1:6" ht="31.5">
      <c r="A54" s="16" t="s">
        <v>163</v>
      </c>
      <c r="B54" s="29" t="s">
        <v>167</v>
      </c>
      <c r="C54" s="30" t="s">
        <v>132</v>
      </c>
      <c r="D54" s="17">
        <f t="shared" si="0"/>
        <v>10938.363689702983</v>
      </c>
      <c r="E54" s="31">
        <v>0.34945983260332153</v>
      </c>
      <c r="F54" s="32">
        <v>0.3910455526831168</v>
      </c>
    </row>
    <row r="55" spans="1:6" ht="15.75">
      <c r="A55" s="16" t="s">
        <v>164</v>
      </c>
      <c r="B55" s="29" t="s">
        <v>169</v>
      </c>
      <c r="C55" s="30" t="s">
        <v>132</v>
      </c>
      <c r="D55" s="17">
        <f t="shared" si="0"/>
        <v>1137.0164642267498</v>
      </c>
      <c r="E55" s="31">
        <v>0.0363255048495</v>
      </c>
      <c r="F55" s="32">
        <v>0.0406482399265905</v>
      </c>
    </row>
    <row r="56" spans="1:6" ht="15.75">
      <c r="A56" s="16" t="s">
        <v>166</v>
      </c>
      <c r="B56" s="29" t="s">
        <v>237</v>
      </c>
      <c r="C56" s="30" t="s">
        <v>238</v>
      </c>
      <c r="D56" s="17">
        <f t="shared" si="0"/>
        <v>13751.98673152969</v>
      </c>
      <c r="E56" s="31">
        <v>0.4393497160537326</v>
      </c>
      <c r="F56" s="32">
        <v>0.4916323322641267</v>
      </c>
    </row>
    <row r="57" spans="1:6" ht="31.5">
      <c r="A57" s="16" t="s">
        <v>168</v>
      </c>
      <c r="B57" s="29" t="s">
        <v>239</v>
      </c>
      <c r="C57" s="30" t="s">
        <v>6</v>
      </c>
      <c r="D57" s="17">
        <f t="shared" si="0"/>
        <v>5294.479265123053</v>
      </c>
      <c r="E57" s="31">
        <v>0.1691485024815351</v>
      </c>
      <c r="F57" s="32">
        <v>0.18927717427683777</v>
      </c>
    </row>
    <row r="58" spans="1:6" ht="15.75">
      <c r="A58" s="16" t="s">
        <v>170</v>
      </c>
      <c r="B58" s="29" t="s">
        <v>171</v>
      </c>
      <c r="C58" s="30" t="s">
        <v>6</v>
      </c>
      <c r="D58" s="17">
        <f t="shared" si="0"/>
        <v>3882.75962313912</v>
      </c>
      <c r="E58" s="31">
        <v>0.1240467556603959</v>
      </c>
      <c r="F58" s="32">
        <v>0.13880831958398301</v>
      </c>
    </row>
    <row r="59" spans="1:16" s="5" customFormat="1" ht="24.75" customHeight="1">
      <c r="A59" s="16" t="s">
        <v>172</v>
      </c>
      <c r="B59" s="29" t="s">
        <v>174</v>
      </c>
      <c r="C59" s="30" t="s">
        <v>175</v>
      </c>
      <c r="D59" s="17">
        <f t="shared" si="0"/>
        <v>5655.254589222201</v>
      </c>
      <c r="E59" s="31">
        <v>0.18067458517028145</v>
      </c>
      <c r="F59" s="32">
        <v>0.20217486080554495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16" t="s">
        <v>173</v>
      </c>
      <c r="B60" s="29" t="s">
        <v>176</v>
      </c>
      <c r="C60" s="30" t="s">
        <v>175</v>
      </c>
      <c r="D60" s="17">
        <f t="shared" si="0"/>
        <v>2207.782769137888</v>
      </c>
      <c r="E60" s="31">
        <v>0.07053444361643581</v>
      </c>
      <c r="F60" s="32">
        <v>0.07892804240679167</v>
      </c>
    </row>
    <row r="61" spans="1:7" ht="15.75">
      <c r="A61" s="18" t="s">
        <v>177</v>
      </c>
      <c r="B61" s="33" t="s">
        <v>178</v>
      </c>
      <c r="C61" s="34" t="s">
        <v>27</v>
      </c>
      <c r="D61" s="34" t="s">
        <v>27</v>
      </c>
      <c r="E61" s="31"/>
      <c r="F61" s="32"/>
      <c r="G61" s="8"/>
    </row>
    <row r="62" spans="1:6" ht="31.5">
      <c r="A62" s="16" t="s">
        <v>179</v>
      </c>
      <c r="B62" s="29" t="s">
        <v>180</v>
      </c>
      <c r="C62" s="34" t="s">
        <v>27</v>
      </c>
      <c r="D62" s="34" t="s">
        <v>27</v>
      </c>
      <c r="E62" s="31"/>
      <c r="F62" s="32"/>
    </row>
    <row r="63" spans="1:6" ht="31.5">
      <c r="A63" s="6" t="s">
        <v>181</v>
      </c>
      <c r="B63" s="29" t="s">
        <v>8</v>
      </c>
      <c r="C63" s="35" t="s">
        <v>182</v>
      </c>
      <c r="D63" s="17">
        <f aca="true" t="shared" si="1" ref="D63:D70">E63*E$2*9+F63*E$2*3</f>
        <v>6026.1872604017735</v>
      </c>
      <c r="E63" s="31">
        <v>0.19252517570235</v>
      </c>
      <c r="F63" s="32">
        <v>0.21543567161092966</v>
      </c>
    </row>
    <row r="64" spans="1:16" s="5" customFormat="1" ht="27.75" customHeight="1">
      <c r="A64" s="6" t="s">
        <v>183</v>
      </c>
      <c r="B64" s="29" t="s">
        <v>184</v>
      </c>
      <c r="C64" s="35" t="s">
        <v>11</v>
      </c>
      <c r="D64" s="17">
        <f t="shared" si="1"/>
        <v>11408.065191075057</v>
      </c>
      <c r="E64" s="31">
        <v>0.36446589865665</v>
      </c>
      <c r="F64" s="32">
        <v>0.4078373405967914</v>
      </c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6" ht="15.75">
      <c r="A65" s="6" t="s">
        <v>185</v>
      </c>
      <c r="B65" s="29" t="s">
        <v>186</v>
      </c>
      <c r="C65" s="35" t="s">
        <v>10</v>
      </c>
      <c r="D65" s="17">
        <f t="shared" si="1"/>
        <v>2918.3422581819905</v>
      </c>
      <c r="E65" s="31">
        <v>0.09323546244705</v>
      </c>
      <c r="F65" s="32">
        <v>0.10433048247824894</v>
      </c>
    </row>
    <row r="66" spans="1:6" ht="15.75">
      <c r="A66" s="6" t="s">
        <v>187</v>
      </c>
      <c r="B66" s="29" t="s">
        <v>13</v>
      </c>
      <c r="C66" s="35" t="s">
        <v>10</v>
      </c>
      <c r="D66" s="17">
        <f t="shared" si="1"/>
        <v>5988.2867115942145</v>
      </c>
      <c r="E66" s="31">
        <v>0.1913143255407</v>
      </c>
      <c r="F66" s="32">
        <v>0.2140807302800433</v>
      </c>
    </row>
    <row r="67" spans="1:6" ht="15.75">
      <c r="A67" s="6" t="s">
        <v>188</v>
      </c>
      <c r="B67" s="29" t="s">
        <v>122</v>
      </c>
      <c r="C67" s="35" t="s">
        <v>132</v>
      </c>
      <c r="D67" s="17">
        <f t="shared" si="1"/>
        <v>1553.9225011098913</v>
      </c>
      <c r="E67" s="31">
        <v>0.04964485662765</v>
      </c>
      <c r="F67" s="32">
        <v>0.05555259456634035</v>
      </c>
    </row>
    <row r="68" spans="1:6" ht="31.5">
      <c r="A68" s="6" t="s">
        <v>189</v>
      </c>
      <c r="B68" s="29" t="s">
        <v>190</v>
      </c>
      <c r="C68" s="35" t="s">
        <v>132</v>
      </c>
      <c r="D68" s="17">
        <f t="shared" si="1"/>
        <v>8186.518542432597</v>
      </c>
      <c r="E68" s="31">
        <v>0.2615436349164</v>
      </c>
      <c r="F68" s="32">
        <v>0.2926673274714516</v>
      </c>
    </row>
    <row r="69" spans="1:6" ht="15.75">
      <c r="A69" s="6" t="s">
        <v>191</v>
      </c>
      <c r="B69" s="29" t="s">
        <v>192</v>
      </c>
      <c r="C69" s="35" t="s">
        <v>9</v>
      </c>
      <c r="D69" s="17">
        <f t="shared" si="1"/>
        <v>1667.6241475325658</v>
      </c>
      <c r="E69" s="31">
        <v>0.05327740711259999</v>
      </c>
      <c r="F69" s="32">
        <v>0.05961741855899939</v>
      </c>
    </row>
    <row r="70" spans="1:16" s="5" customFormat="1" ht="25.5" customHeight="1">
      <c r="A70" s="6" t="s">
        <v>193</v>
      </c>
      <c r="B70" s="29" t="s">
        <v>194</v>
      </c>
      <c r="C70" s="35" t="s">
        <v>7</v>
      </c>
      <c r="D70" s="17">
        <f t="shared" si="1"/>
        <v>1288.618659456983</v>
      </c>
      <c r="E70" s="31">
        <v>0.04116890549610001</v>
      </c>
      <c r="F70" s="32">
        <v>0.04606800525013591</v>
      </c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6" ht="31.5">
      <c r="A71" s="6" t="s">
        <v>71</v>
      </c>
      <c r="B71" s="29" t="s">
        <v>195</v>
      </c>
      <c r="C71" s="15" t="s">
        <v>27</v>
      </c>
      <c r="D71" s="15" t="s">
        <v>27</v>
      </c>
      <c r="E71" s="31"/>
      <c r="F71" s="32"/>
    </row>
    <row r="72" spans="1:6" ht="15.75">
      <c r="A72" s="6" t="s">
        <v>196</v>
      </c>
      <c r="B72" s="29" t="s">
        <v>197</v>
      </c>
      <c r="C72" s="30" t="s">
        <v>11</v>
      </c>
      <c r="D72" s="17">
        <f aca="true" t="shared" si="2" ref="D72:D79">E72*E$2*9+F72*E$2*3</f>
        <v>10157.347080425632</v>
      </c>
      <c r="E72" s="31">
        <v>0.3245078433222</v>
      </c>
      <c r="F72" s="32">
        <v>0.3631242766775418</v>
      </c>
    </row>
    <row r="73" spans="1:6" ht="15.75">
      <c r="A73" s="6" t="s">
        <v>198</v>
      </c>
      <c r="B73" s="29" t="s">
        <v>199</v>
      </c>
      <c r="C73" s="30" t="s">
        <v>11</v>
      </c>
      <c r="D73" s="17">
        <f t="shared" si="2"/>
        <v>24332.152334452443</v>
      </c>
      <c r="E73" s="31">
        <v>0.7773658037793</v>
      </c>
      <c r="F73" s="32">
        <v>0.8698723344290367</v>
      </c>
    </row>
    <row r="74" spans="1:6" ht="15.75">
      <c r="A74" s="6" t="s">
        <v>200</v>
      </c>
      <c r="B74" s="29" t="s">
        <v>119</v>
      </c>
      <c r="C74" s="30" t="s">
        <v>201</v>
      </c>
      <c r="D74" s="17">
        <f t="shared" si="2"/>
        <v>2160.3312820308247</v>
      </c>
      <c r="E74" s="31">
        <v>0.06901845921405</v>
      </c>
      <c r="F74" s="32">
        <v>0.07723165586052196</v>
      </c>
    </row>
    <row r="75" spans="1:6" ht="15.75">
      <c r="A75" s="6" t="s">
        <v>202</v>
      </c>
      <c r="B75" s="29" t="s">
        <v>203</v>
      </c>
      <c r="C75" s="30" t="s">
        <v>9</v>
      </c>
      <c r="D75" s="17">
        <f t="shared" si="2"/>
        <v>909.6131713813998</v>
      </c>
      <c r="E75" s="31">
        <v>0.029060403879600002</v>
      </c>
      <c r="F75" s="32">
        <v>0.0325185919412724</v>
      </c>
    </row>
    <row r="76" spans="1:16" s="5" customFormat="1" ht="15.75">
      <c r="A76" s="6" t="s">
        <v>204</v>
      </c>
      <c r="B76" s="29" t="s">
        <v>205</v>
      </c>
      <c r="C76" s="30" t="s">
        <v>12</v>
      </c>
      <c r="D76" s="17">
        <f t="shared" si="2"/>
        <v>10763.755861346563</v>
      </c>
      <c r="E76" s="31">
        <v>0.3438814459085999</v>
      </c>
      <c r="F76" s="32">
        <v>0.38480333797172334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6" ht="15.75">
      <c r="A77" s="6" t="s">
        <v>206</v>
      </c>
      <c r="B77" s="29" t="s">
        <v>207</v>
      </c>
      <c r="C77" s="30" t="s">
        <v>11</v>
      </c>
      <c r="D77" s="17">
        <f t="shared" si="2"/>
        <v>454.8065856906999</v>
      </c>
      <c r="E77" s="31">
        <v>0.014530201939800001</v>
      </c>
      <c r="F77" s="32">
        <v>0.0162592959706362</v>
      </c>
    </row>
    <row r="78" spans="1:6" ht="15.75">
      <c r="A78" s="6" t="s">
        <v>208</v>
      </c>
      <c r="B78" s="36" t="s">
        <v>118</v>
      </c>
      <c r="C78" s="35" t="s">
        <v>10</v>
      </c>
      <c r="D78" s="17">
        <f t="shared" si="2"/>
        <v>341.1049392680249</v>
      </c>
      <c r="E78" s="31">
        <v>0.01089765145485</v>
      </c>
      <c r="F78" s="32">
        <v>0.012194471977977149</v>
      </c>
    </row>
    <row r="79" spans="1:6" ht="15.75">
      <c r="A79" s="6" t="s">
        <v>241</v>
      </c>
      <c r="B79" s="36" t="s">
        <v>240</v>
      </c>
      <c r="C79" s="35" t="s">
        <v>12</v>
      </c>
      <c r="D79" s="17">
        <f t="shared" si="2"/>
        <v>227.40329284534994</v>
      </c>
      <c r="E79" s="31">
        <v>0.007265100969900001</v>
      </c>
      <c r="F79" s="32">
        <v>0.0081296479853181</v>
      </c>
    </row>
    <row r="80" spans="1:6" ht="15.75">
      <c r="A80" s="21" t="s">
        <v>209</v>
      </c>
      <c r="B80" s="3" t="s">
        <v>210</v>
      </c>
      <c r="C80" s="15" t="s">
        <v>27</v>
      </c>
      <c r="D80" s="15" t="s">
        <v>27</v>
      </c>
      <c r="E80" s="31"/>
      <c r="F80" s="1"/>
    </row>
    <row r="81" spans="1:6" ht="15.75">
      <c r="A81" s="6" t="s">
        <v>65</v>
      </c>
      <c r="B81" s="36" t="s">
        <v>2</v>
      </c>
      <c r="C81" s="35" t="s">
        <v>211</v>
      </c>
      <c r="D81" s="17">
        <f>E81*E$2*9+F81*E$2*3</f>
        <v>1541.1500161617441</v>
      </c>
      <c r="E81" s="31">
        <v>0.04923680012317395</v>
      </c>
      <c r="F81" s="22">
        <v>0.05509597933783165</v>
      </c>
    </row>
    <row r="82" spans="1:6" ht="15.75">
      <c r="A82" s="6" t="s">
        <v>212</v>
      </c>
      <c r="B82" s="36" t="s">
        <v>3</v>
      </c>
      <c r="C82" s="30" t="s">
        <v>132</v>
      </c>
      <c r="D82" s="17">
        <f>E82*E$2*9+F82*E$2*3</f>
        <v>1127.7308297688978</v>
      </c>
      <c r="E82" s="31">
        <v>0.03602884655989575</v>
      </c>
      <c r="F82" s="32">
        <v>0.040316279300523346</v>
      </c>
    </row>
    <row r="83" spans="1:6" ht="31.5">
      <c r="A83" s="21" t="s">
        <v>213</v>
      </c>
      <c r="B83" s="37" t="s">
        <v>215</v>
      </c>
      <c r="C83" s="15" t="s">
        <v>27</v>
      </c>
      <c r="D83" s="15" t="s">
        <v>27</v>
      </c>
      <c r="E83" s="31"/>
      <c r="F83" s="32"/>
    </row>
    <row r="84" spans="1:6" ht="31.5">
      <c r="A84" s="6" t="s">
        <v>66</v>
      </c>
      <c r="B84" s="38" t="s">
        <v>216</v>
      </c>
      <c r="C84" s="30" t="s">
        <v>217</v>
      </c>
      <c r="D84" s="17">
        <f>E84*E$2*9+F84*E$2*3</f>
        <v>1110.220776219806</v>
      </c>
      <c r="E84" s="31">
        <v>0.03546943378521345</v>
      </c>
      <c r="F84" s="32">
        <v>0.03969029640565385</v>
      </c>
    </row>
    <row r="85" spans="1:6" ht="31.5">
      <c r="A85" s="6" t="s">
        <v>214</v>
      </c>
      <c r="B85" s="38" t="s">
        <v>242</v>
      </c>
      <c r="C85" s="39" t="s">
        <v>211</v>
      </c>
      <c r="D85" s="17">
        <f>E85*E$2*9+F85*E$2*3</f>
        <v>2960.563469553611</v>
      </c>
      <c r="E85" s="31">
        <v>0.0945843495271281</v>
      </c>
      <c r="F85" s="32">
        <v>0.10583988712085635</v>
      </c>
    </row>
    <row r="86" spans="1:6" ht="15.75">
      <c r="A86" s="6" t="s">
        <v>73</v>
      </c>
      <c r="B86" s="38" t="s">
        <v>219</v>
      </c>
      <c r="C86" s="30" t="s">
        <v>132</v>
      </c>
      <c r="D86" s="17">
        <f>E86*E$2*9+F86*E$2*3</f>
        <v>2362.3791077239175</v>
      </c>
      <c r="E86" s="31">
        <v>0.07547350142580614</v>
      </c>
      <c r="F86" s="32">
        <v>0.08445484809547707</v>
      </c>
    </row>
    <row r="87" spans="1:6" ht="15.75">
      <c r="A87" s="21" t="s">
        <v>244</v>
      </c>
      <c r="B87" s="37" t="s">
        <v>222</v>
      </c>
      <c r="C87" s="15" t="s">
        <v>27</v>
      </c>
      <c r="D87" s="15" t="s">
        <v>27</v>
      </c>
      <c r="E87" s="31"/>
      <c r="F87" s="32"/>
    </row>
    <row r="88" spans="1:6" ht="31.5">
      <c r="A88" s="6" t="s">
        <v>67</v>
      </c>
      <c r="B88" s="29" t="s">
        <v>223</v>
      </c>
      <c r="C88" s="40" t="s">
        <v>5</v>
      </c>
      <c r="D88" s="17">
        <f>E88*E$2*9+F88*E$2*3</f>
        <v>26943.500147293213</v>
      </c>
      <c r="E88" s="31">
        <v>0.860793379916985</v>
      </c>
      <c r="F88" s="32">
        <v>0.9632277921271062</v>
      </c>
    </row>
    <row r="89" spans="1:6" ht="31.5">
      <c r="A89" s="6" t="s">
        <v>218</v>
      </c>
      <c r="B89" s="29" t="s">
        <v>224</v>
      </c>
      <c r="C89" s="40" t="s">
        <v>10</v>
      </c>
      <c r="D89" s="17">
        <f>E89*E$2*9+F89*E$2*3</f>
        <v>10759.965806465807</v>
      </c>
      <c r="E89" s="31">
        <v>0.343760360892435</v>
      </c>
      <c r="F89" s="32">
        <v>0.3846678438386348</v>
      </c>
    </row>
    <row r="90" spans="1:6" ht="15.75">
      <c r="A90" s="6" t="s">
        <v>74</v>
      </c>
      <c r="B90" s="29" t="s">
        <v>225</v>
      </c>
      <c r="C90" s="40" t="s">
        <v>6</v>
      </c>
      <c r="D90" s="17">
        <f>E90*E$2*9+F90*E$2*3</f>
        <v>2046.6296356081493</v>
      </c>
      <c r="E90" s="31">
        <v>0.0653859087291</v>
      </c>
      <c r="F90" s="32">
        <v>0.0731668318678629</v>
      </c>
    </row>
    <row r="91" spans="1:6" ht="15.75">
      <c r="A91" s="6" t="s">
        <v>245</v>
      </c>
      <c r="B91" s="29" t="s">
        <v>226</v>
      </c>
      <c r="C91" s="40" t="s">
        <v>12</v>
      </c>
      <c r="D91" s="17">
        <f>E91*E$2*9+F91*E$2*3</f>
        <v>977.8341592350046</v>
      </c>
      <c r="E91" s="31">
        <v>0.031239934170569996</v>
      </c>
      <c r="F91" s="32">
        <v>0.03495748633686783</v>
      </c>
    </row>
    <row r="92" spans="1:6" ht="15.75">
      <c r="A92" s="6" t="s">
        <v>125</v>
      </c>
      <c r="B92" s="36" t="s">
        <v>227</v>
      </c>
      <c r="C92" s="35" t="s">
        <v>79</v>
      </c>
      <c r="D92" s="17">
        <f>E92*E$2*9+F92*E$2*3</f>
        <v>409.32592712162983</v>
      </c>
      <c r="E92" s="31">
        <v>0.01307718174582</v>
      </c>
      <c r="F92" s="32">
        <v>0.01463336637357258</v>
      </c>
    </row>
    <row r="93" spans="1:6" ht="15.75">
      <c r="A93" s="6" t="s">
        <v>77</v>
      </c>
      <c r="B93" s="38" t="s">
        <v>228</v>
      </c>
      <c r="C93" s="15" t="s">
        <v>27</v>
      </c>
      <c r="D93" s="15" t="s">
        <v>27</v>
      </c>
      <c r="E93" s="31"/>
      <c r="F93" s="32"/>
    </row>
    <row r="94" spans="1:6" ht="15.75">
      <c r="A94" s="6" t="s">
        <v>246</v>
      </c>
      <c r="B94" s="36" t="s">
        <v>229</v>
      </c>
      <c r="C94" s="30" t="s">
        <v>79</v>
      </c>
      <c r="D94" s="17">
        <f aca="true" t="shared" si="3" ref="D94:D99">E94*E$2*9+F94*E$2*3</f>
        <v>125.07181106494247</v>
      </c>
      <c r="E94" s="31">
        <v>0.003995805533445</v>
      </c>
      <c r="F94" s="32">
        <v>0.004471306391924955</v>
      </c>
    </row>
    <row r="95" spans="1:6" ht="15.75">
      <c r="A95" s="6" t="s">
        <v>247</v>
      </c>
      <c r="B95" s="36" t="s">
        <v>230</v>
      </c>
      <c r="C95" s="30" t="s">
        <v>79</v>
      </c>
      <c r="D95" s="17">
        <f t="shared" si="3"/>
        <v>18.95027440377916</v>
      </c>
      <c r="E95" s="31">
        <v>0.000605425080825</v>
      </c>
      <c r="F95" s="32">
        <v>0.0006774706654431751</v>
      </c>
    </row>
    <row r="96" spans="1:6" ht="15.75">
      <c r="A96" s="6" t="s">
        <v>248</v>
      </c>
      <c r="B96" s="36" t="s">
        <v>243</v>
      </c>
      <c r="C96" s="35" t="s">
        <v>79</v>
      </c>
      <c r="D96" s="17">
        <f t="shared" si="3"/>
        <v>18.95027440377916</v>
      </c>
      <c r="E96" s="31">
        <v>0.000605425080825</v>
      </c>
      <c r="F96" s="32">
        <v>0.0006774706654431751</v>
      </c>
    </row>
    <row r="97" spans="1:6" ht="15.75">
      <c r="A97" s="6" t="s">
        <v>249</v>
      </c>
      <c r="B97" s="36" t="s">
        <v>231</v>
      </c>
      <c r="C97" s="30" t="s">
        <v>79</v>
      </c>
      <c r="D97" s="17">
        <f t="shared" si="3"/>
        <v>106.1215366611633</v>
      </c>
      <c r="E97" s="31">
        <v>0.00339038045262</v>
      </c>
      <c r="F97" s="32">
        <v>0.0037938357264817803</v>
      </c>
    </row>
    <row r="98" spans="1:6" ht="15.75">
      <c r="A98" s="6" t="s">
        <v>250</v>
      </c>
      <c r="B98" s="36" t="s">
        <v>232</v>
      </c>
      <c r="C98" s="30" t="s">
        <v>79</v>
      </c>
      <c r="D98" s="17">
        <f t="shared" si="3"/>
        <v>3.7900548807558327</v>
      </c>
      <c r="E98" s="31">
        <v>0.00012108501616500001</v>
      </c>
      <c r="F98" s="32">
        <v>0.000135494133088635</v>
      </c>
    </row>
    <row r="99" spans="1:6" ht="15.75">
      <c r="A99" s="6" t="s">
        <v>251</v>
      </c>
      <c r="B99" s="36" t="s">
        <v>233</v>
      </c>
      <c r="C99" s="35" t="s">
        <v>79</v>
      </c>
      <c r="D99" s="17">
        <f t="shared" si="3"/>
        <v>18.95027440377916</v>
      </c>
      <c r="E99" s="31">
        <v>0.000605425080825</v>
      </c>
      <c r="F99" s="32">
        <v>0.0006774706654431751</v>
      </c>
    </row>
    <row r="100" spans="1:6" ht="15.75">
      <c r="A100" s="21" t="s">
        <v>220</v>
      </c>
      <c r="B100" s="37" t="s">
        <v>234</v>
      </c>
      <c r="C100" s="1" t="s">
        <v>27</v>
      </c>
      <c r="D100" s="15" t="s">
        <v>27</v>
      </c>
      <c r="E100" s="31"/>
      <c r="F100" s="32"/>
    </row>
    <row r="101" spans="1:6" ht="15.75">
      <c r="A101" s="6" t="s">
        <v>69</v>
      </c>
      <c r="B101" s="36" t="s">
        <v>235</v>
      </c>
      <c r="C101" s="30" t="s">
        <v>4</v>
      </c>
      <c r="D101" s="17">
        <f>E101*E$2*9+F101*E$2*3</f>
        <v>33541.985694689116</v>
      </c>
      <c r="E101" s="31">
        <v>1.07160239306025</v>
      </c>
      <c r="F101" s="32">
        <v>1.1991230778344197</v>
      </c>
    </row>
    <row r="102" spans="1:6" ht="15.75">
      <c r="A102" s="6" t="s">
        <v>221</v>
      </c>
      <c r="B102" s="36" t="s">
        <v>1</v>
      </c>
      <c r="C102" s="15" t="s">
        <v>27</v>
      </c>
      <c r="D102" s="17">
        <f>E102*E$2*9+F102*E$2*3</f>
        <v>46443.33250878197</v>
      </c>
      <c r="E102" s="31">
        <v>1.48377578808591</v>
      </c>
      <c r="F102" s="32">
        <v>1.6603451068681332</v>
      </c>
    </row>
    <row r="103" spans="1:6" ht="15.75">
      <c r="A103" s="6" t="s">
        <v>75</v>
      </c>
      <c r="B103" s="36" t="s">
        <v>236</v>
      </c>
      <c r="C103" s="1"/>
      <c r="D103" s="17">
        <f>E103*E$2*9+F103*E$2*3</f>
        <v>29689.394908400816</v>
      </c>
      <c r="E103" s="31">
        <v>0.9485194741285276</v>
      </c>
      <c r="F103" s="32">
        <v>1.0613932915498223</v>
      </c>
    </row>
    <row r="104" spans="1:6" ht="15.75">
      <c r="A104" s="6"/>
      <c r="B104" s="3" t="s">
        <v>83</v>
      </c>
      <c r="C104" s="1" t="s">
        <v>33</v>
      </c>
      <c r="D104" s="7">
        <f>SUM(D29:D60)+SUM(D63:D70)+SUM(D72:D79)+SUM(D81:D82)+SUM(D84:D86)+SUM(D88:D92)+SUM(D94:D99)+SUM(D101:D103)</f>
        <v>423784.8348895182</v>
      </c>
      <c r="E104" s="19">
        <f>SUM(E29:E60)+SUM(E63:E70)+SUM(E72:E79)+SUM(E81:E82)+SUM(E84:E86)+SUM(E88:E92)+SUM(E94:E99)+SUM(E101:E103)</f>
        <v>13.539116239088829</v>
      </c>
      <c r="F104" s="19">
        <f>SUM(F29:F60)+SUM(F63:F70)+SUM(F72:F79)+SUM(F81:F82)+SUM(F84:F86)+SUM(F88:F92)+SUM(F94:F99)+SUM(F101:F103)</f>
        <v>15.150271071540399</v>
      </c>
    </row>
    <row r="105" spans="1:5" ht="15.75">
      <c r="A105" s="24" t="s">
        <v>85</v>
      </c>
      <c r="B105" s="24"/>
      <c r="C105" s="24"/>
      <c r="D105" s="24"/>
      <c r="E105" s="8"/>
    </row>
    <row r="106" spans="1:6" ht="15.75">
      <c r="A106" s="6" t="s">
        <v>86</v>
      </c>
      <c r="B106" s="1" t="s">
        <v>87</v>
      </c>
      <c r="C106" s="1" t="s">
        <v>88</v>
      </c>
      <c r="D106" s="26">
        <v>1</v>
      </c>
      <c r="F106" s="8"/>
    </row>
    <row r="107" spans="1:4" ht="15.75">
      <c r="A107" s="6" t="s">
        <v>89</v>
      </c>
      <c r="B107" s="1" t="s">
        <v>90</v>
      </c>
      <c r="C107" s="1" t="s">
        <v>88</v>
      </c>
      <c r="D107" s="26">
        <v>1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27">
        <v>0</v>
      </c>
    </row>
    <row r="110" spans="1:4" ht="15.75">
      <c r="A110" s="24" t="s">
        <v>95</v>
      </c>
      <c r="B110" s="24"/>
      <c r="C110" s="24"/>
      <c r="D110" s="24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24" t="s">
        <v>103</v>
      </c>
      <c r="B117" s="24"/>
      <c r="C117" s="24"/>
      <c r="D117" s="24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24" t="s">
        <v>109</v>
      </c>
      <c r="B122" s="24"/>
      <c r="C122" s="24"/>
      <c r="D122" s="24"/>
    </row>
    <row r="123" spans="1:4" ht="15.75">
      <c r="A123" s="6" t="s">
        <v>110</v>
      </c>
      <c r="B123" s="1" t="s">
        <v>111</v>
      </c>
      <c r="C123" s="1" t="s">
        <v>88</v>
      </c>
      <c r="D123" s="1">
        <v>11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0</v>
      </c>
    </row>
    <row r="125" spans="1:4" ht="31.5">
      <c r="A125" s="6" t="s">
        <v>114</v>
      </c>
      <c r="B125" s="1" t="s">
        <v>115</v>
      </c>
      <c r="C125" s="1" t="s">
        <v>33</v>
      </c>
      <c r="D125" s="20">
        <v>82300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2024-03-12T10:01:20Z</dcterms:modified>
  <cp:category/>
  <cp:version/>
  <cp:contentType/>
  <cp:contentStatus/>
</cp:coreProperties>
</file>