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<sst xmlns="http://schemas.openxmlformats.org/spreadsheetml/2006/main" count="370" uniqueCount="258">
  <si>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</si>
  <si>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</si>
  <si>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</si>
  <si>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</si>
  <si>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</si>
  <si>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</si>
  <si>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</si>
  <si>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</si>
  <si>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</si>
  <si>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</si>
  <si>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</si>
  <si>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</si>
  <si>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</si>
  <si>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</si>
  <si>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</si>
  <si>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</si>
  <si>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</si>
  <si>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</si>
  <si>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</si>
  <si>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</si>
  <si>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</si>
  <si>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</si>
  <si>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</si>
  <si>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</si>
  <si>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</si>
  <si>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</si>
  <si>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</si>
  <si>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</si>
  <si>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</si>
  <si>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</si>
  <si>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</si>
  <si>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</si>
  <si>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</si>
  <si>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</si>
  <si>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</si>
  <si>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</si>
  <si>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</si>
  <si>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</si>
  <si>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</si>
  <si>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</si>
  <si>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</si>
  <si>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</si>
  <si>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</si>
  <si>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</si>
  <si>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</si>
  <si>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</si>
  <si>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</si>
  <si>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</si>
  <si>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</si>
  <si>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</si>
  <si>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</si>
  <si>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</si>
  <si>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</si>
  <si>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</si>
  <si>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</si>
  <si>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</si>
  <si>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</si>
  <si>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</si>
  <si>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</si>
  <si>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</si>
  <si>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</si>
  <si>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</si>
  <si>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</si>
  <si>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</si>
  <si>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</si>
  <si>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</si>
  <si>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</si>
  <si>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</si>
  <si>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</si>
  <si>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</si>
  <si>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</si>
  <si>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</si>
  <si>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</si>
  <si>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</si>
  <si>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</si>
  <si>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</si>
  <si>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</si>
  <si>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</si>
  <si>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</si>
  <si>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</si>
  <si>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</si>
  <si>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</si>
  <si>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</si>
  <si>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</si>
  <si>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</si>
  <si>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</si>
  <si>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</si>
  <si>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</si>
  <si>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</si>
  <si>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</si>
  <si>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</si>
  <si>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</si>
  <si>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</si>
  <si>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</si>
  <si>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</si>
  <si>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</si>
  <si>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</si>
  <si>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</si>
  <si>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</si>
  <si>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</si>
  <si>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</si>
  <si>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</si>
  <si>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</si>
  <si>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</si>
  <si>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</si>
  <si>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</si>
  <si>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</si>
  <si>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</si>
  <si>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</si>
  <si>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</si>
  <si>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</si>
  <si>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</si>
  <si>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</si>
  <si>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</si>
  <si>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</si>
  <si>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</si>
  <si>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</si>
  <si>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</si>
  <si>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</si>
  <si>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</si>
  <si>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</si>
  <si>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</si>
  <si>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</si>
  <si>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</si>
  <si>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</si>
  <si>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</si>
  <si>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</si>
  <si>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</si>
  <si>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</si>
  <si>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</si>
  <si>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</si>
  <si>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</si>
  <si>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</si>
  <si>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</si>
  <si>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</si>
  <si>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</si>
  <si>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</si>
  <si>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</si>
  <si>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</si>
  <si>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</si>
  <si>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</si>
  <si>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</si>
  <si>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</si>
  <si>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</si>
  <si>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</si>
  <si>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</si>
  <si>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</si>
  <si>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</si>
  <si>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</si>
  <si>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</si>
  <si>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</si>
  <si>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</si>
  <si>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</si>
  <si>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</si>
  <si>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</si>
  <si>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</si>
  <si>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</si>
  <si>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</si>
  <si>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</si>
  <si>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</si>
  <si>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</si>
  <si>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</si>
  <si>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</si>
  <si>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</si>
  <si>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</si>
  <si>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</si>
  <si>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</si>
  <si>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</si>
  <si>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</si>
  <si>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</si>
  <si>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</si>
  <si>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</si>
  <si>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</si>
  <si>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</si>
  <si>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</si>
  <si>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</si>
  <si>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</si>
  <si>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</si>
  <si>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</si>
  <si>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</si>
  <si>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</si>
  <si>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</si>
  <si>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</si>
  <si>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</si>
  <si>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</si>
  <si>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</si>
  <si>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</si>
  <si>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</si>
  <si>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</si>
  <si>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</si>
  <si>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</si>
  <si>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</si>
  <si>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</si>
  <si>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</si>
  <si>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</si>
  <si>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</si>
  <si>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</si>
  <si>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</si>
  <si>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</si>
  <si>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</si>
  <si>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</si>
  <si>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</si>
  <si>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</si>
  <si>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</si>
  <si>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</si>
  <si>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</si>
  <si>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</si>
  <si>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</si>
  <si>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</si>
  <si>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</si>
  <si>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</si>
  <si>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</si>
  <si>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</si>
  <si>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</si>
  <si>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</si>
  <si>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</si>
  <si>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</si>
  <si>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</si>
  <si>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</si>
  <si>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</si>
  <si>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</si>
  <si>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</si>
  <si>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</si>
  <si>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</si>
  <si>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</si>
  <si>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</si>
  <si>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</si>
  <si>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</si>
  <si>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</si>
  <si>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</si>
  <si>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</si>
  <si>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</si>
  <si>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</si>
  <si>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</si>
  <si>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</si>
  <si>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</si>
  <si>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</si>
  <si>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</si>
  <si>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</si>
  <si>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</si>
  <si>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</si>
  <si>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</si>
  <si>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</si>
  <si>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</si>
  <si>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</si>
  <si>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</si>
  <si>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21.33</t>
  </si>
  <si>
    <t>Уборка приямков</t>
  </si>
  <si>
    <t>22.2.8</t>
  </si>
  <si>
    <t>4 раза в год</t>
  </si>
  <si>
    <t>23.2</t>
  </si>
  <si>
    <t>Проведение техосмотров и устранение незначит. неисправн. Дымоудаления</t>
  </si>
  <si>
    <t>Отчет об исполнении управляющей организацией ООО "УК "Слобода" договора управления за 2023 год по дому № 43  ул. Гагарина в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</si>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</sst>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0" fontId="3" fillId="0" borderId="12" xfId="0" applyNumberFormat="1" applyFont="1" applyBorder="1" applyAlignment="1">
      <alignment wrapText="1"/>
    </xf>
    <xf numFmtId="0" fontId="3" fillId="0" borderId="16" xfId="0" applyFont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4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55.48</v>
          </cell>
        </row>
        <row r="24">
          <cell r="D24">
            <v>-252320.46549759991</v>
          </cell>
        </row>
        <row r="25">
          <cell r="D25">
            <v>153205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Z125">
            <v>41472.91750570159</v>
          </cell>
        </row>
        <row r="126">
          <cell r="AZ126">
            <v>45541.784263908434</v>
          </cell>
        </row>
        <row r="127">
          <cell r="AZ127">
            <v>10709.890077342206</v>
          </cell>
        </row>
      </sheetData>
      <sheetData sheetId="1">
        <row r="125">
          <cell r="AZ125">
            <v>185312.41065997133</v>
          </cell>
        </row>
        <row r="126">
          <cell r="AZ126">
            <v>203493.227273943</v>
          </cell>
        </row>
        <row r="127">
          <cell r="AZ127">
            <v>47854.736717346765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Normal="90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9.140625" style="11" customWidth="1"/>
    <col min="2" max="2" width="62.421875" style="10" customWidth="1"/>
    <col min="3" max="3" width="24.28125" style="10" customWidth="1"/>
    <col min="4" max="4" width="62.7109375" style="10" customWidth="1"/>
    <col min="5" max="5" width="18.7109375" style="10" hidden="1" customWidth="1"/>
    <col min="6" max="6" width="17.8515625" style="10" hidden="1" customWidth="1"/>
    <col min="7" max="13" width="9.140625" style="10" hidden="1" customWidth="1"/>
    <col min="14" max="22" width="9.140625" style="10" customWidth="1"/>
    <col min="23" max="16384" width="9.140625" style="2" customWidth="1"/>
  </cols>
  <sheetData>
    <row r="1" ht="15.75">
      <c r="E1" s="10" t="s">
        <v>116</v>
      </c>
    </row>
    <row r="2" spans="1:22" s="5" customFormat="1" ht="33.75" customHeight="1">
      <c r="A2" s="45" t="s">
        <v>252</v>
      </c>
      <c r="B2" s="45"/>
      <c r="C2" s="45"/>
      <c r="D2" s="45"/>
      <c r="E2" s="4">
        <v>3225.2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55.48</v>
      </c>
    </row>
    <row r="10" spans="1:5" ht="15.75">
      <c r="A10" s="6" t="s">
        <v>18</v>
      </c>
      <c r="B10" s="1" t="s">
        <v>34</v>
      </c>
      <c r="C10" s="1" t="s">
        <v>33</v>
      </c>
      <c r="D10" s="7">
        <f>'[1]по форме'!$D$24</f>
        <v>-252320.46549759991</v>
      </c>
      <c r="E10" s="12"/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153205</v>
      </c>
    </row>
    <row r="12" spans="1:5" ht="31.5">
      <c r="A12" s="6" t="s">
        <v>37</v>
      </c>
      <c r="B12" s="1" t="s">
        <v>38</v>
      </c>
      <c r="C12" s="1" t="s">
        <v>33</v>
      </c>
      <c r="D12" s="40">
        <f>D13+D14+D15</f>
        <v>534384.9664982134</v>
      </c>
      <c r="E12" s="9"/>
    </row>
    <row r="13" spans="1:4" ht="15.75">
      <c r="A13" s="6" t="s">
        <v>54</v>
      </c>
      <c r="B13" s="13" t="s">
        <v>39</v>
      </c>
      <c r="C13" s="1" t="s">
        <v>33</v>
      </c>
      <c r="D13" s="40">
        <f>'[2]УК 2023'!$AZ$126+'[2]УК 2022'!$AZ$126</f>
        <v>249035.01153785142</v>
      </c>
    </row>
    <row r="14" spans="1:4" ht="15.75">
      <c r="A14" s="6" t="s">
        <v>55</v>
      </c>
      <c r="B14" s="13" t="s">
        <v>40</v>
      </c>
      <c r="C14" s="1" t="s">
        <v>33</v>
      </c>
      <c r="D14" s="40">
        <f>'[2]УК 2023'!$AZ$125+'[2]УК 2022'!$AZ$125</f>
        <v>226785.32816567292</v>
      </c>
    </row>
    <row r="15" spans="1:4" ht="15.75">
      <c r="A15" s="6" t="s">
        <v>56</v>
      </c>
      <c r="B15" s="13" t="s">
        <v>41</v>
      </c>
      <c r="C15" s="1" t="s">
        <v>33</v>
      </c>
      <c r="D15" s="40">
        <f>'[2]УК 2023'!$AZ$127+'[2]УК 2022'!$AZ$127</f>
        <v>58564.62679468897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427972.4264982134</v>
      </c>
      <c r="E16" s="10">
        <v>427972.43</v>
      </c>
      <c r="F16" s="12">
        <f>D16-E16</f>
        <v>-0.003501786617562175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D12-D25+D109+D125</f>
        <v>427972.4264982134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175707.44100061347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0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D22-D104</f>
        <v>-358677.5254975996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171747.75</v>
      </c>
      <c r="E25" s="12">
        <f>D25+F16</f>
        <v>171747.74649821338</v>
      </c>
    </row>
    <row r="26" spans="1:4" ht="35.25" customHeight="1">
      <c r="A26" s="44" t="s">
        <v>62</v>
      </c>
      <c r="B26" s="44"/>
      <c r="C26" s="44"/>
      <c r="D26" s="44"/>
    </row>
    <row r="27" spans="1:22" s="5" customFormat="1" ht="30" customHeight="1">
      <c r="A27" s="16" t="s">
        <v>22</v>
      </c>
      <c r="B27" s="3" t="s">
        <v>64</v>
      </c>
      <c r="C27" s="3" t="s">
        <v>127</v>
      </c>
      <c r="D27" s="17" t="s">
        <v>128</v>
      </c>
      <c r="E27" s="43" t="s">
        <v>256</v>
      </c>
      <c r="F27" s="43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129</v>
      </c>
      <c r="B28" s="18" t="s">
        <v>130</v>
      </c>
      <c r="C28" s="19" t="s">
        <v>27</v>
      </c>
      <c r="D28" s="20" t="s">
        <v>27</v>
      </c>
      <c r="E28" s="43"/>
      <c r="F28" s="43"/>
    </row>
    <row r="29" spans="1:6" ht="15.75">
      <c r="A29" s="21" t="s">
        <v>68</v>
      </c>
      <c r="B29" s="38" t="s">
        <v>131</v>
      </c>
      <c r="C29" s="23" t="s">
        <v>132</v>
      </c>
      <c r="D29" s="24">
        <f>E29*E$2*10+F29*E$2*2</f>
        <v>1475.0600957983352</v>
      </c>
      <c r="E29" s="25">
        <v>0.037371679389165594</v>
      </c>
      <c r="F29" s="26">
        <v>0.0418189092364763</v>
      </c>
    </row>
    <row r="30" spans="1:6" ht="15.75">
      <c r="A30" s="21" t="s">
        <v>70</v>
      </c>
      <c r="B30" s="38" t="s">
        <v>119</v>
      </c>
      <c r="C30" s="23" t="s">
        <v>132</v>
      </c>
      <c r="D30" s="24">
        <f aca="true" t="shared" si="0" ref="D30:D94">E30*E$2*10+F30*E$2*2</f>
        <v>994.8435379127188</v>
      </c>
      <c r="E30" s="25">
        <v>0.0252050569649064</v>
      </c>
      <c r="F30" s="26">
        <v>0.028204458743730263</v>
      </c>
    </row>
    <row r="31" spans="1:6" ht="15.75">
      <c r="A31" s="21" t="s">
        <v>72</v>
      </c>
      <c r="B31" s="38" t="s">
        <v>84</v>
      </c>
      <c r="C31" s="23" t="s">
        <v>132</v>
      </c>
      <c r="D31" s="24">
        <f t="shared" si="0"/>
        <v>884.1566800242745</v>
      </c>
      <c r="E31" s="25">
        <v>0.022400727990524998</v>
      </c>
      <c r="F31" s="26">
        <v>0.025066414621397474</v>
      </c>
    </row>
    <row r="32" spans="1:6" ht="15.75">
      <c r="A32" s="21" t="s">
        <v>122</v>
      </c>
      <c r="B32" s="38" t="s">
        <v>133</v>
      </c>
      <c r="C32" s="23" t="s">
        <v>132</v>
      </c>
      <c r="D32" s="24">
        <f t="shared" si="0"/>
        <v>2691.086180476046</v>
      </c>
      <c r="E32" s="25">
        <v>0.0681805509021882</v>
      </c>
      <c r="F32" s="26">
        <v>0.0762940364595486</v>
      </c>
    </row>
    <row r="33" spans="1:22" s="5" customFormat="1" ht="15.75">
      <c r="A33" s="21" t="s">
        <v>124</v>
      </c>
      <c r="B33" s="38" t="s">
        <v>0</v>
      </c>
      <c r="C33" s="23" t="s">
        <v>132</v>
      </c>
      <c r="D33" s="24">
        <f t="shared" si="0"/>
        <v>27840.994632146</v>
      </c>
      <c r="E33" s="25">
        <v>0.7053710748679144</v>
      </c>
      <c r="F33" s="26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76</v>
      </c>
      <c r="B34" s="38" t="s">
        <v>134</v>
      </c>
      <c r="C34" s="23" t="s">
        <v>132</v>
      </c>
      <c r="D34" s="24">
        <f t="shared" si="0"/>
        <v>3215.653949121799</v>
      </c>
      <c r="E34" s="25">
        <v>0.0814708422764586</v>
      </c>
      <c r="F34" s="26">
        <v>0.09116587250735717</v>
      </c>
    </row>
    <row r="35" spans="1:6" ht="15.75">
      <c r="A35" s="21" t="s">
        <v>78</v>
      </c>
      <c r="B35" s="38" t="s">
        <v>120</v>
      </c>
      <c r="C35" s="23" t="s">
        <v>132</v>
      </c>
      <c r="D35" s="24">
        <f t="shared" si="0"/>
        <v>5095.371050853407</v>
      </c>
      <c r="E35" s="25">
        <v>0.12909478998431476</v>
      </c>
      <c r="F35" s="26">
        <v>0.1444570699924482</v>
      </c>
    </row>
    <row r="36" spans="1:6" ht="15.75">
      <c r="A36" s="21" t="s">
        <v>80</v>
      </c>
      <c r="B36" s="38" t="s">
        <v>15</v>
      </c>
      <c r="C36" s="23" t="s">
        <v>132</v>
      </c>
      <c r="D36" s="24">
        <f t="shared" si="0"/>
        <v>8898.487373535118</v>
      </c>
      <c r="E36" s="25">
        <v>0.22544940244777514</v>
      </c>
      <c r="F36" s="26">
        <v>0.2522778813390604</v>
      </c>
    </row>
    <row r="37" spans="1:6" ht="31.5">
      <c r="A37" s="21" t="s">
        <v>81</v>
      </c>
      <c r="B37" s="38" t="s">
        <v>135</v>
      </c>
      <c r="C37" s="23" t="s">
        <v>132</v>
      </c>
      <c r="D37" s="24">
        <f t="shared" si="0"/>
        <v>39.90653123352807</v>
      </c>
      <c r="E37" s="25">
        <v>0.00101105988497775</v>
      </c>
      <c r="F37" s="26">
        <v>0.0011313760112901022</v>
      </c>
    </row>
    <row r="38" spans="1:6" ht="15.75">
      <c r="A38" s="21" t="s">
        <v>126</v>
      </c>
      <c r="B38" s="38" t="s">
        <v>136</v>
      </c>
      <c r="C38" s="23" t="s">
        <v>132</v>
      </c>
      <c r="D38" s="24">
        <f t="shared" si="0"/>
        <v>6862.871942601392</v>
      </c>
      <c r="E38" s="25">
        <v>0.17387566151261669</v>
      </c>
      <c r="F38" s="26">
        <v>0.19456686523261807</v>
      </c>
    </row>
    <row r="39" spans="1:6" ht="15.75">
      <c r="A39" s="21" t="s">
        <v>82</v>
      </c>
      <c r="B39" s="38" t="s">
        <v>137</v>
      </c>
      <c r="C39" s="23" t="s">
        <v>132</v>
      </c>
      <c r="D39" s="24">
        <f t="shared" si="0"/>
        <v>16719.49840376498</v>
      </c>
      <c r="E39" s="25">
        <v>0.42360018800115107</v>
      </c>
      <c r="F39" s="26">
        <v>0.47400861037328806</v>
      </c>
    </row>
    <row r="40" spans="1:6" ht="31.5">
      <c r="A40" s="21" t="s">
        <v>138</v>
      </c>
      <c r="B40" s="38" t="s">
        <v>139</v>
      </c>
      <c r="C40" s="23" t="s">
        <v>132</v>
      </c>
      <c r="D40" s="24">
        <f t="shared" si="0"/>
        <v>212.57994122962015</v>
      </c>
      <c r="E40" s="25">
        <v>0.0053858615190192</v>
      </c>
      <c r="F40" s="26">
        <v>0.006026779039782484</v>
      </c>
    </row>
    <row r="41" spans="1:6" ht="31.5">
      <c r="A41" s="21" t="s">
        <v>140</v>
      </c>
      <c r="B41" s="38" t="s">
        <v>141</v>
      </c>
      <c r="C41" s="23" t="s">
        <v>132</v>
      </c>
      <c r="D41" s="24">
        <f t="shared" si="0"/>
        <v>767.8781285378388</v>
      </c>
      <c r="E41" s="25">
        <v>0.01945472954723055</v>
      </c>
      <c r="F41" s="26">
        <v>0.021769842363350986</v>
      </c>
    </row>
    <row r="42" spans="1:6" ht="31.5">
      <c r="A42" s="21" t="s">
        <v>142</v>
      </c>
      <c r="B42" s="38" t="s">
        <v>143</v>
      </c>
      <c r="C42" s="23" t="s">
        <v>132</v>
      </c>
      <c r="D42" s="24">
        <f t="shared" si="0"/>
        <v>4607.2687712270335</v>
      </c>
      <c r="E42" s="25">
        <v>0.1167283772833833</v>
      </c>
      <c r="F42" s="26">
        <v>0.13061905418010591</v>
      </c>
    </row>
    <row r="43" spans="1:6" ht="15.75">
      <c r="A43" s="21" t="s">
        <v>144</v>
      </c>
      <c r="B43" s="38" t="s">
        <v>145</v>
      </c>
      <c r="C43" s="23" t="s">
        <v>132</v>
      </c>
      <c r="D43" s="24">
        <f t="shared" si="0"/>
        <v>8342.95022496203</v>
      </c>
      <c r="E43" s="25">
        <v>0.21137448016875554</v>
      </c>
      <c r="F43" s="26">
        <v>0.23652804330883745</v>
      </c>
    </row>
    <row r="44" spans="1:6" ht="15.75">
      <c r="A44" s="21" t="s">
        <v>146</v>
      </c>
      <c r="B44" s="38" t="s">
        <v>147</v>
      </c>
      <c r="C44" s="23" t="s">
        <v>132</v>
      </c>
      <c r="D44" s="24">
        <f t="shared" si="0"/>
        <v>15247.019089627256</v>
      </c>
      <c r="E44" s="25">
        <v>0.38629389452071455</v>
      </c>
      <c r="F44" s="26">
        <v>0.4322628679686796</v>
      </c>
    </row>
    <row r="45" spans="1:6" ht="15.75">
      <c r="A45" s="21" t="s">
        <v>148</v>
      </c>
      <c r="B45" s="38" t="s">
        <v>151</v>
      </c>
      <c r="C45" s="23" t="s">
        <v>132</v>
      </c>
      <c r="D45" s="24">
        <f t="shared" si="0"/>
        <v>2015.542684684526</v>
      </c>
      <c r="E45" s="25">
        <v>0.051065183867265454</v>
      </c>
      <c r="F45" s="26">
        <v>0.05714194074747004</v>
      </c>
    </row>
    <row r="46" spans="1:6" ht="15.75">
      <c r="A46" s="21" t="s">
        <v>149</v>
      </c>
      <c r="B46" s="38" t="s">
        <v>14</v>
      </c>
      <c r="C46" s="23" t="s">
        <v>132</v>
      </c>
      <c r="D46" s="24">
        <f t="shared" si="0"/>
        <v>33162.80537759157</v>
      </c>
      <c r="E46" s="25">
        <v>0.8402028729181268</v>
      </c>
      <c r="F46" s="26">
        <v>0.9401870147953839</v>
      </c>
    </row>
    <row r="47" spans="1:6" ht="31.5">
      <c r="A47" s="21" t="s">
        <v>150</v>
      </c>
      <c r="B47" s="38" t="s">
        <v>154</v>
      </c>
      <c r="C47" s="23" t="s">
        <v>132</v>
      </c>
      <c r="D47" s="24">
        <f t="shared" si="0"/>
        <v>3449.6926119368727</v>
      </c>
      <c r="E47" s="25">
        <v>0.08740037551805864</v>
      </c>
      <c r="F47" s="26">
        <v>0.09780102020470761</v>
      </c>
    </row>
    <row r="48" spans="1:6" ht="31.5">
      <c r="A48" s="21" t="s">
        <v>152</v>
      </c>
      <c r="B48" s="38" t="s">
        <v>156</v>
      </c>
      <c r="C48" s="23" t="s">
        <v>132</v>
      </c>
      <c r="D48" s="24">
        <f t="shared" si="0"/>
        <v>7509.262164078598</v>
      </c>
      <c r="E48" s="25">
        <v>0.19025240994893294</v>
      </c>
      <c r="F48" s="26">
        <v>0.21289244673285596</v>
      </c>
    </row>
    <row r="49" spans="1:6" ht="31.5">
      <c r="A49" s="21" t="s">
        <v>153</v>
      </c>
      <c r="B49" s="38" t="s">
        <v>158</v>
      </c>
      <c r="C49" s="23" t="s">
        <v>132</v>
      </c>
      <c r="D49" s="24">
        <f t="shared" si="0"/>
        <v>2743.4186974828885</v>
      </c>
      <c r="E49" s="25">
        <v>0.06950643182919496</v>
      </c>
      <c r="F49" s="26">
        <v>0.07777769721686915</v>
      </c>
    </row>
    <row r="50" spans="1:6" ht="31.5">
      <c r="A50" s="21" t="s">
        <v>155</v>
      </c>
      <c r="B50" s="38" t="s">
        <v>160</v>
      </c>
      <c r="C50" s="23" t="s">
        <v>132</v>
      </c>
      <c r="D50" s="24">
        <f t="shared" si="0"/>
        <v>5309.862682201999</v>
      </c>
      <c r="E50" s="25">
        <v>0.13452908550979994</v>
      </c>
      <c r="F50" s="26">
        <v>0.15053804668546614</v>
      </c>
    </row>
    <row r="51" spans="1:6" ht="15.75">
      <c r="A51" s="21" t="s">
        <v>157</v>
      </c>
      <c r="B51" s="38" t="s">
        <v>244</v>
      </c>
      <c r="C51" s="23" t="s">
        <v>79</v>
      </c>
      <c r="D51" s="24">
        <f t="shared" si="0"/>
        <v>5731.199184423296</v>
      </c>
      <c r="E51" s="25">
        <v>0.14520394053490635</v>
      </c>
      <c r="F51" s="26">
        <v>0.1624832094585602</v>
      </c>
    </row>
    <row r="52" spans="1:6" ht="15.75">
      <c r="A52" s="21" t="s">
        <v>159</v>
      </c>
      <c r="B52" s="38" t="s">
        <v>117</v>
      </c>
      <c r="C52" s="23" t="s">
        <v>132</v>
      </c>
      <c r="D52" s="24">
        <f t="shared" si="0"/>
        <v>3809.2337310624207</v>
      </c>
      <c r="E52" s="25">
        <v>0.09650960128415159</v>
      </c>
      <c r="F52" s="26">
        <v>0.10799424383696563</v>
      </c>
    </row>
    <row r="53" spans="1:6" ht="15.75">
      <c r="A53" s="21" t="s">
        <v>161</v>
      </c>
      <c r="B53" s="38" t="s">
        <v>162</v>
      </c>
      <c r="C53" s="23" t="s">
        <v>132</v>
      </c>
      <c r="D53" s="24">
        <f t="shared" si="0"/>
        <v>1079.4836179301776</v>
      </c>
      <c r="E53" s="25">
        <v>0.027349472601188547</v>
      </c>
      <c r="F53" s="26">
        <v>0.030604059840729985</v>
      </c>
    </row>
    <row r="54" spans="1:6" ht="31.5">
      <c r="A54" s="21" t="s">
        <v>163</v>
      </c>
      <c r="B54" s="38" t="s">
        <v>164</v>
      </c>
      <c r="C54" s="23" t="s">
        <v>132</v>
      </c>
      <c r="D54" s="24">
        <f t="shared" si="0"/>
        <v>13793.1787541495</v>
      </c>
      <c r="E54" s="25">
        <v>0.34945983260332153</v>
      </c>
      <c r="F54" s="26">
        <v>0.3910455526831168</v>
      </c>
    </row>
    <row r="55" spans="1:6" ht="15.75">
      <c r="A55" s="21" t="s">
        <v>165</v>
      </c>
      <c r="B55" s="38" t="s">
        <v>245</v>
      </c>
      <c r="C55" s="23" t="s">
        <v>132</v>
      </c>
      <c r="D55" s="24">
        <f t="shared" si="0"/>
        <v>14162.182739363954</v>
      </c>
      <c r="E55" s="25">
        <v>0.3588088067014211</v>
      </c>
      <c r="F55" s="26">
        <v>0.40150705469889025</v>
      </c>
    </row>
    <row r="56" spans="1:6" ht="15.75">
      <c r="A56" s="21" t="s">
        <v>167</v>
      </c>
      <c r="B56" s="38" t="s">
        <v>166</v>
      </c>
      <c r="C56" s="23" t="s">
        <v>132</v>
      </c>
      <c r="D56" s="24">
        <f t="shared" si="0"/>
        <v>3823.380237942809</v>
      </c>
      <c r="E56" s="25">
        <v>0.096868012932</v>
      </c>
      <c r="F56" s="26">
        <v>0.10839530647090799</v>
      </c>
    </row>
    <row r="57" spans="1:6" ht="15.75">
      <c r="A57" s="21" t="s">
        <v>170</v>
      </c>
      <c r="B57" s="38" t="s">
        <v>168</v>
      </c>
      <c r="C57" s="23" t="s">
        <v>169</v>
      </c>
      <c r="D57" s="24">
        <f t="shared" si="0"/>
        <v>6061.778198246426</v>
      </c>
      <c r="E57" s="25">
        <v>0.1535793911030394</v>
      </c>
      <c r="F57" s="26">
        <v>0.17185533864430108</v>
      </c>
    </row>
    <row r="58" spans="1:6" ht="31.5">
      <c r="A58" s="21" t="s">
        <v>172</v>
      </c>
      <c r="B58" s="38" t="s">
        <v>171</v>
      </c>
      <c r="C58" s="23" t="s">
        <v>6</v>
      </c>
      <c r="D58" s="24">
        <f t="shared" si="0"/>
        <v>5243.479242820716</v>
      </c>
      <c r="E58" s="25">
        <v>0.13284721463526808</v>
      </c>
      <c r="F58" s="26">
        <v>0.148656033176865</v>
      </c>
    </row>
    <row r="59" spans="1:22" s="5" customFormat="1" ht="24.75" customHeight="1">
      <c r="A59" s="21" t="s">
        <v>174</v>
      </c>
      <c r="B59" s="38" t="s">
        <v>173</v>
      </c>
      <c r="C59" s="23" t="s">
        <v>6</v>
      </c>
      <c r="D59" s="24">
        <f t="shared" si="0"/>
        <v>3732.7661263035634</v>
      </c>
      <c r="E59" s="25">
        <v>0.0945722410255116</v>
      </c>
      <c r="F59" s="26">
        <v>0.10582633770754747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1" t="s">
        <v>177</v>
      </c>
      <c r="B60" s="38" t="s">
        <v>175</v>
      </c>
      <c r="C60" s="23" t="s">
        <v>176</v>
      </c>
      <c r="D60" s="24">
        <f t="shared" si="0"/>
        <v>5631.600129224886</v>
      </c>
      <c r="E60" s="25">
        <v>0.14268052879802776</v>
      </c>
      <c r="F60" s="26">
        <v>0.15965951172499307</v>
      </c>
    </row>
    <row r="61" spans="1:22" ht="15.75">
      <c r="A61" s="21" t="s">
        <v>246</v>
      </c>
      <c r="B61" s="38" t="s">
        <v>178</v>
      </c>
      <c r="C61" s="23" t="s">
        <v>176</v>
      </c>
      <c r="D61" s="24">
        <f t="shared" si="0"/>
        <v>2254.8384953267714</v>
      </c>
      <c r="E61" s="25">
        <v>0.057127910626646995</v>
      </c>
      <c r="F61" s="26">
        <v>0.063926131991218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6" ht="15.75">
      <c r="A62" s="27" t="s">
        <v>179</v>
      </c>
      <c r="B62" s="28" t="s">
        <v>180</v>
      </c>
      <c r="C62" s="29" t="s">
        <v>27</v>
      </c>
      <c r="D62" s="30" t="s">
        <v>27</v>
      </c>
      <c r="E62" s="25">
        <v>0</v>
      </c>
      <c r="F62" s="26"/>
    </row>
    <row r="63" spans="1:6" ht="31.5">
      <c r="A63" s="6" t="s">
        <v>181</v>
      </c>
      <c r="B63" s="22" t="s">
        <v>182</v>
      </c>
      <c r="C63" s="29" t="s">
        <v>27</v>
      </c>
      <c r="D63" s="30" t="s">
        <v>27</v>
      </c>
      <c r="E63" s="25">
        <v>0</v>
      </c>
      <c r="F63" s="26"/>
    </row>
    <row r="64" spans="1:6" ht="31.5">
      <c r="A64" s="6" t="s">
        <v>183</v>
      </c>
      <c r="B64" s="22" t="s">
        <v>8</v>
      </c>
      <c r="C64" s="29" t="s">
        <v>184</v>
      </c>
      <c r="D64" s="24">
        <f t="shared" si="0"/>
        <v>7598.968222911332</v>
      </c>
      <c r="E64" s="25">
        <v>0.19252517570235</v>
      </c>
      <c r="F64" s="26">
        <v>0.21543567161092966</v>
      </c>
    </row>
    <row r="65" spans="1:6" ht="31.5">
      <c r="A65" s="6" t="s">
        <v>185</v>
      </c>
      <c r="B65" s="22" t="s">
        <v>186</v>
      </c>
      <c r="C65" s="29" t="s">
        <v>11</v>
      </c>
      <c r="D65" s="24">
        <f t="shared" si="0"/>
        <v>14385.46814525982</v>
      </c>
      <c r="E65" s="25">
        <v>0.36446589865665</v>
      </c>
      <c r="F65" s="26">
        <v>0.4078373405967914</v>
      </c>
    </row>
    <row r="66" spans="1:22" s="5" customFormat="1" ht="30" customHeight="1">
      <c r="A66" s="6" t="s">
        <v>187</v>
      </c>
      <c r="B66" s="22" t="s">
        <v>188</v>
      </c>
      <c r="C66" s="29" t="s">
        <v>10</v>
      </c>
      <c r="D66" s="24">
        <f t="shared" si="0"/>
        <v>3680.003479019954</v>
      </c>
      <c r="E66" s="25">
        <v>0.09323546244705</v>
      </c>
      <c r="F66" s="26">
        <v>0.10433048247824894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189</v>
      </c>
      <c r="B67" s="22" t="s">
        <v>13</v>
      </c>
      <c r="C67" s="29" t="s">
        <v>10</v>
      </c>
      <c r="D67" s="24">
        <f t="shared" si="0"/>
        <v>7551.175969937048</v>
      </c>
      <c r="E67" s="25">
        <v>0.1913143255407</v>
      </c>
      <c r="F67" s="26">
        <v>0.2140807302800433</v>
      </c>
    </row>
    <row r="68" spans="1:6" ht="15.75">
      <c r="A68" s="6" t="s">
        <v>190</v>
      </c>
      <c r="B68" s="22" t="s">
        <v>121</v>
      </c>
      <c r="C68" s="29" t="s">
        <v>132</v>
      </c>
      <c r="D68" s="24">
        <f t="shared" si="0"/>
        <v>1959.4823719456897</v>
      </c>
      <c r="E68" s="25">
        <v>0.04964485662765</v>
      </c>
      <c r="F68" s="26">
        <v>0.05555259456634035</v>
      </c>
    </row>
    <row r="69" spans="1:6" ht="31.5">
      <c r="A69" s="6" t="s">
        <v>191</v>
      </c>
      <c r="B69" s="22" t="s">
        <v>192</v>
      </c>
      <c r="C69" s="29" t="s">
        <v>132</v>
      </c>
      <c r="D69" s="24">
        <f t="shared" si="0"/>
        <v>10323.126642445583</v>
      </c>
      <c r="E69" s="25">
        <v>0.2615436349164</v>
      </c>
      <c r="F69" s="26">
        <v>0.2926673274714516</v>
      </c>
    </row>
    <row r="70" spans="1:6" ht="15.75">
      <c r="A70" s="6" t="s">
        <v>193</v>
      </c>
      <c r="B70" s="22" t="s">
        <v>194</v>
      </c>
      <c r="C70" s="29" t="s">
        <v>9</v>
      </c>
      <c r="D70" s="24">
        <f t="shared" si="0"/>
        <v>2102.8591308685445</v>
      </c>
      <c r="E70" s="25">
        <v>0.05327740711259999</v>
      </c>
      <c r="F70" s="26">
        <v>0.05961741855899939</v>
      </c>
    </row>
    <row r="71" spans="1:6" ht="15.75">
      <c r="A71" s="6" t="s">
        <v>195</v>
      </c>
      <c r="B71" s="22" t="s">
        <v>196</v>
      </c>
      <c r="C71" s="29" t="s">
        <v>7</v>
      </c>
      <c r="D71" s="24">
        <f t="shared" si="0"/>
        <v>1624.9366011256939</v>
      </c>
      <c r="E71" s="25">
        <v>0.04116890549610001</v>
      </c>
      <c r="F71" s="26">
        <v>0.04606800525013591</v>
      </c>
    </row>
    <row r="72" spans="1:22" s="5" customFormat="1" ht="30.75" customHeight="1">
      <c r="A72" s="6" t="s">
        <v>71</v>
      </c>
      <c r="B72" s="22" t="s">
        <v>197</v>
      </c>
      <c r="C72" s="20" t="s">
        <v>27</v>
      </c>
      <c r="D72" s="20" t="s">
        <v>27</v>
      </c>
      <c r="E72" s="25">
        <v>0</v>
      </c>
      <c r="F72" s="2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33" customHeight="1">
      <c r="A73" s="6" t="s">
        <v>198</v>
      </c>
      <c r="B73" s="22" t="s">
        <v>199</v>
      </c>
      <c r="C73" s="29" t="s">
        <v>11</v>
      </c>
      <c r="D73" s="24">
        <f t="shared" si="0"/>
        <v>12808.323797108409</v>
      </c>
      <c r="E73" s="25">
        <v>0.3245078433222</v>
      </c>
      <c r="F73" s="26">
        <v>0.3631242766775418</v>
      </c>
    </row>
    <row r="74" spans="1:6" ht="15.75">
      <c r="A74" s="6" t="s">
        <v>200</v>
      </c>
      <c r="B74" s="22" t="s">
        <v>201</v>
      </c>
      <c r="C74" s="29" t="s">
        <v>11</v>
      </c>
      <c r="D74" s="24">
        <f t="shared" si="0"/>
        <v>30682.626409491037</v>
      </c>
      <c r="E74" s="25">
        <v>0.7773658037793</v>
      </c>
      <c r="F74" s="26">
        <v>0.8698723344290367</v>
      </c>
    </row>
    <row r="75" spans="1:6" ht="15.75">
      <c r="A75" s="6" t="s">
        <v>202</v>
      </c>
      <c r="B75" s="22" t="s">
        <v>118</v>
      </c>
      <c r="C75" s="29" t="s">
        <v>203</v>
      </c>
      <c r="D75" s="24">
        <f t="shared" si="0"/>
        <v>2724.158419534251</v>
      </c>
      <c r="E75" s="25">
        <v>0.06901845921405</v>
      </c>
      <c r="F75" s="26">
        <v>0.07723165586052196</v>
      </c>
    </row>
    <row r="76" spans="1:6" ht="15.75">
      <c r="A76" s="6" t="s">
        <v>204</v>
      </c>
      <c r="B76" s="22" t="s">
        <v>205</v>
      </c>
      <c r="C76" s="29" t="s">
        <v>9</v>
      </c>
      <c r="D76" s="24">
        <f t="shared" si="0"/>
        <v>1147.0140713828428</v>
      </c>
      <c r="E76" s="25">
        <v>0.029060403879600002</v>
      </c>
      <c r="F76" s="26">
        <v>0.0325185919412724</v>
      </c>
    </row>
    <row r="77" spans="1:6" ht="15.75">
      <c r="A77" s="6" t="s">
        <v>206</v>
      </c>
      <c r="B77" s="22" t="s">
        <v>207</v>
      </c>
      <c r="C77" s="29" t="s">
        <v>12</v>
      </c>
      <c r="D77" s="24">
        <f t="shared" si="0"/>
        <v>13572.99984469697</v>
      </c>
      <c r="E77" s="25">
        <v>0.3438814459085999</v>
      </c>
      <c r="F77" s="26">
        <v>0.38480333797172334</v>
      </c>
    </row>
    <row r="78" spans="1:22" s="5" customFormat="1" ht="15.75">
      <c r="A78" s="6" t="s">
        <v>208</v>
      </c>
      <c r="B78" s="22" t="s">
        <v>209</v>
      </c>
      <c r="C78" s="29" t="s">
        <v>11</v>
      </c>
      <c r="D78" s="24">
        <f t="shared" si="0"/>
        <v>573.5070356914214</v>
      </c>
      <c r="E78" s="25">
        <v>0.014530201939800001</v>
      </c>
      <c r="F78" s="26">
        <v>0.0162592959706362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5" customFormat="1" ht="15.75">
      <c r="A79" s="6" t="s">
        <v>248</v>
      </c>
      <c r="B79" s="32" t="s">
        <v>247</v>
      </c>
      <c r="C79" s="23" t="s">
        <v>12</v>
      </c>
      <c r="D79" s="24">
        <f t="shared" si="0"/>
        <v>286.7535178457107</v>
      </c>
      <c r="E79" s="25">
        <v>0.007265100969900001</v>
      </c>
      <c r="F79" s="26">
        <v>0.0081296479853181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16" t="s">
        <v>210</v>
      </c>
      <c r="B80" s="31" t="s">
        <v>211</v>
      </c>
      <c r="C80" s="20" t="s">
        <v>27</v>
      </c>
      <c r="D80" s="20" t="s">
        <v>27</v>
      </c>
      <c r="E80" s="25"/>
      <c r="F80" s="26"/>
    </row>
    <row r="81" spans="1:22" ht="15.75">
      <c r="A81" s="6" t="s">
        <v>65</v>
      </c>
      <c r="B81" s="37" t="s">
        <v>2</v>
      </c>
      <c r="C81" s="39" t="s">
        <v>249</v>
      </c>
      <c r="D81" s="24">
        <f t="shared" si="0"/>
        <v>405.1349284630149</v>
      </c>
      <c r="E81" s="25">
        <v>0.01026437682030705</v>
      </c>
      <c r="F81" s="26">
        <v>0.01148583766192359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6" ht="15.75">
      <c r="A82" s="6" t="s">
        <v>250</v>
      </c>
      <c r="B82" s="32" t="s">
        <v>3</v>
      </c>
      <c r="C82" s="29" t="s">
        <v>132</v>
      </c>
      <c r="D82" s="24">
        <f t="shared" si="0"/>
        <v>1422.0584872498534</v>
      </c>
      <c r="E82" s="25">
        <v>0.03602884655989575</v>
      </c>
      <c r="F82" s="26">
        <v>0.040316279300523346</v>
      </c>
    </row>
    <row r="83" spans="1:6" ht="31.5">
      <c r="A83" s="16" t="s">
        <v>212</v>
      </c>
      <c r="B83" s="33" t="s">
        <v>213</v>
      </c>
      <c r="C83" s="20" t="s">
        <v>27</v>
      </c>
      <c r="D83" s="20" t="s">
        <v>27</v>
      </c>
      <c r="E83" s="25"/>
      <c r="F83" s="26"/>
    </row>
    <row r="84" spans="1:6" ht="31.5">
      <c r="A84" s="6" t="s">
        <v>66</v>
      </c>
      <c r="B84" s="34" t="s">
        <v>214</v>
      </c>
      <c r="C84" s="29" t="s">
        <v>215</v>
      </c>
      <c r="D84" s="24">
        <f t="shared" si="0"/>
        <v>1256.6017074528784</v>
      </c>
      <c r="E84" s="25">
        <v>0.03183688330026345</v>
      </c>
      <c r="F84" s="26">
        <v>0.035625472412994796</v>
      </c>
    </row>
    <row r="85" spans="1:22" ht="31.5">
      <c r="A85" s="6" t="s">
        <v>216</v>
      </c>
      <c r="B85" s="22" t="s">
        <v>251</v>
      </c>
      <c r="C85" s="29" t="s">
        <v>249</v>
      </c>
      <c r="D85" s="24">
        <f t="shared" si="0"/>
        <v>3350.9538172920006</v>
      </c>
      <c r="E85" s="25">
        <v>0.08489875908408975</v>
      </c>
      <c r="F85" s="26">
        <v>0.09500171141509643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6" ht="15.75">
      <c r="A86" s="6" t="s">
        <v>73</v>
      </c>
      <c r="B86" s="34" t="s">
        <v>217</v>
      </c>
      <c r="C86" s="29" t="s">
        <v>132</v>
      </c>
      <c r="D86" s="24">
        <f t="shared" si="0"/>
        <v>2978.9389201401646</v>
      </c>
      <c r="E86" s="25">
        <v>0.07547350142580614</v>
      </c>
      <c r="F86" s="26">
        <v>0.08445484809547707</v>
      </c>
    </row>
    <row r="87" spans="1:22" s="5" customFormat="1" ht="15.75">
      <c r="A87" s="16" t="s">
        <v>218</v>
      </c>
      <c r="B87" s="33" t="s">
        <v>219</v>
      </c>
      <c r="C87" s="20" t="s">
        <v>27</v>
      </c>
      <c r="D87" s="20" t="s">
        <v>27</v>
      </c>
      <c r="E87" s="25"/>
      <c r="F87" s="2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31.5">
      <c r="A88" s="6" t="s">
        <v>67</v>
      </c>
      <c r="B88" s="22" t="s">
        <v>220</v>
      </c>
      <c r="C88" s="35" t="s">
        <v>5</v>
      </c>
      <c r="D88" s="24">
        <f t="shared" si="0"/>
        <v>33975.512639419285</v>
      </c>
      <c r="E88" s="25">
        <v>0.860793379916985</v>
      </c>
      <c r="F88" s="26">
        <v>0.9632277921271062</v>
      </c>
    </row>
    <row r="89" spans="1:6" ht="31.5">
      <c r="A89" s="6" t="s">
        <v>221</v>
      </c>
      <c r="B89" s="22" t="s">
        <v>222</v>
      </c>
      <c r="C89" s="35" t="s">
        <v>10</v>
      </c>
      <c r="D89" s="24">
        <f t="shared" si="0"/>
        <v>13568.220619399543</v>
      </c>
      <c r="E89" s="25">
        <v>0.343760360892435</v>
      </c>
      <c r="F89" s="26">
        <v>0.3846678438386348</v>
      </c>
    </row>
    <row r="90" spans="1:6" ht="15.75">
      <c r="A90" s="6" t="s">
        <v>74</v>
      </c>
      <c r="B90" s="22" t="s">
        <v>223</v>
      </c>
      <c r="C90" s="35" t="s">
        <v>6</v>
      </c>
      <c r="D90" s="24">
        <f t="shared" si="0"/>
        <v>2580.7816606113956</v>
      </c>
      <c r="E90" s="25">
        <v>0.0653859087291</v>
      </c>
      <c r="F90" s="26">
        <v>0.0731668318678629</v>
      </c>
    </row>
    <row r="91" spans="1:6" ht="15.75">
      <c r="A91" s="6" t="s">
        <v>123</v>
      </c>
      <c r="B91" s="22" t="s">
        <v>224</v>
      </c>
      <c r="C91" s="35" t="s">
        <v>12</v>
      </c>
      <c r="D91" s="24">
        <f t="shared" si="0"/>
        <v>1233.0401267365555</v>
      </c>
      <c r="E91" s="25">
        <v>0.031239934170569996</v>
      </c>
      <c r="F91" s="26">
        <v>0.03495748633686783</v>
      </c>
    </row>
    <row r="92" spans="1:6" ht="15.75">
      <c r="A92" s="6" t="s">
        <v>125</v>
      </c>
      <c r="B92" s="32" t="s">
        <v>225</v>
      </c>
      <c r="C92" s="23" t="s">
        <v>79</v>
      </c>
      <c r="D92" s="24">
        <f t="shared" si="0"/>
        <v>516.1563321222792</v>
      </c>
      <c r="E92" s="25">
        <v>0.01307718174582</v>
      </c>
      <c r="F92" s="26">
        <v>0.01463336637357258</v>
      </c>
    </row>
    <row r="93" spans="1:22" s="5" customFormat="1" ht="15.75">
      <c r="A93" s="6" t="s">
        <v>77</v>
      </c>
      <c r="B93" s="34" t="s">
        <v>226</v>
      </c>
      <c r="C93" s="20" t="s">
        <v>27</v>
      </c>
      <c r="D93" s="20" t="s">
        <v>27</v>
      </c>
      <c r="E93" s="25"/>
      <c r="F93" s="2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6" ht="15.75">
      <c r="A94" s="6" t="s">
        <v>227</v>
      </c>
      <c r="B94" s="32" t="s">
        <v>228</v>
      </c>
      <c r="C94" s="29" t="s">
        <v>79</v>
      </c>
      <c r="D94" s="24">
        <f t="shared" si="0"/>
        <v>157.71443481514086</v>
      </c>
      <c r="E94" s="25">
        <v>0.003995805533445</v>
      </c>
      <c r="F94" s="26">
        <v>0.004471306391924955</v>
      </c>
    </row>
    <row r="95" spans="1:6" ht="15.75">
      <c r="A95" s="6" t="s">
        <v>229</v>
      </c>
      <c r="B95" s="32" t="s">
        <v>230</v>
      </c>
      <c r="C95" s="29" t="s">
        <v>79</v>
      </c>
      <c r="D95" s="24">
        <f>E95*E$2*10+F95*E$2*2</f>
        <v>23.896126487142556</v>
      </c>
      <c r="E95" s="25">
        <v>0.000605425080825</v>
      </c>
      <c r="F95" s="26">
        <v>0.0006774706654431751</v>
      </c>
    </row>
    <row r="96" spans="1:6" ht="15.75">
      <c r="A96" s="6" t="s">
        <v>231</v>
      </c>
      <c r="B96" s="32" t="s">
        <v>232</v>
      </c>
      <c r="C96" s="29" t="s">
        <v>79</v>
      </c>
      <c r="D96" s="24">
        <f>E96*E$2*10+F96*E$2*2</f>
        <v>23.896126487142556</v>
      </c>
      <c r="E96" s="25">
        <v>0.000605425080825</v>
      </c>
      <c r="F96" s="26">
        <v>0.0006774706654431751</v>
      </c>
    </row>
    <row r="97" spans="1:6" ht="15.75">
      <c r="A97" s="6" t="s">
        <v>233</v>
      </c>
      <c r="B97" s="32" t="s">
        <v>234</v>
      </c>
      <c r="C97" s="29" t="s">
        <v>79</v>
      </c>
      <c r="D97" s="24">
        <f>E97*E$2*10+F97*E$2*2</f>
        <v>133.81830832799832</v>
      </c>
      <c r="E97" s="25">
        <v>0.00339038045262</v>
      </c>
      <c r="F97" s="26">
        <v>0.0037938357264817803</v>
      </c>
    </row>
    <row r="98" spans="1:6" ht="15.75">
      <c r="A98" s="6" t="s">
        <v>235</v>
      </c>
      <c r="B98" s="32" t="s">
        <v>236</v>
      </c>
      <c r="C98" s="29" t="s">
        <v>79</v>
      </c>
      <c r="D98" s="24">
        <f>E98*E$2*10+F98*E$2*2</f>
        <v>4.779225297428511</v>
      </c>
      <c r="E98" s="25">
        <v>0.00012108501616500001</v>
      </c>
      <c r="F98" s="26">
        <v>0.000135494133088635</v>
      </c>
    </row>
    <row r="99" spans="1:6" ht="15.75">
      <c r="A99" s="6" t="s">
        <v>237</v>
      </c>
      <c r="B99" s="32" t="s">
        <v>238</v>
      </c>
      <c r="C99" s="23" t="s">
        <v>79</v>
      </c>
      <c r="D99" s="24">
        <f>E99*E$2*10+F99*E$2*2</f>
        <v>23.896126487142556</v>
      </c>
      <c r="E99" s="25">
        <v>0.000605425080825</v>
      </c>
      <c r="F99" s="26">
        <v>0.0006774706654431751</v>
      </c>
    </row>
    <row r="100" spans="1:6" ht="15.75">
      <c r="A100" s="16" t="s">
        <v>239</v>
      </c>
      <c r="B100" s="33" t="s">
        <v>240</v>
      </c>
      <c r="C100" s="1" t="s">
        <v>27</v>
      </c>
      <c r="D100" s="20" t="s">
        <v>27</v>
      </c>
      <c r="E100" s="25"/>
      <c r="F100" s="26"/>
    </row>
    <row r="101" spans="1:6" ht="15.75">
      <c r="A101" s="6" t="s">
        <v>69</v>
      </c>
      <c r="B101" s="32" t="s">
        <v>241</v>
      </c>
      <c r="C101" s="29" t="s">
        <v>4</v>
      </c>
      <c r="D101" s="24">
        <f>E101*E$2*10+F101*E$2*2</f>
        <v>42296.14388224232</v>
      </c>
      <c r="E101" s="25">
        <v>1.07160239306025</v>
      </c>
      <c r="F101" s="26">
        <v>1.1991230778344197</v>
      </c>
    </row>
    <row r="102" spans="1:6" ht="15.75">
      <c r="A102" s="6" t="s">
        <v>242</v>
      </c>
      <c r="B102" s="32" t="s">
        <v>1</v>
      </c>
      <c r="C102" s="20" t="s">
        <v>27</v>
      </c>
      <c r="D102" s="24">
        <f>E102*E$2*10+F102*E$2*2</f>
        <v>58564.62679468897</v>
      </c>
      <c r="E102" s="25">
        <v>1.48377578808591</v>
      </c>
      <c r="F102" s="26">
        <v>1.6603451068681332</v>
      </c>
    </row>
    <row r="103" spans="1:22" s="5" customFormat="1" ht="15.75">
      <c r="A103" s="6" t="s">
        <v>75</v>
      </c>
      <c r="B103" s="32" t="s">
        <v>243</v>
      </c>
      <c r="C103" s="1"/>
      <c r="D103" s="24">
        <f>E103*E$2*10+F103*E$2*2</f>
        <v>37438.06136740624</v>
      </c>
      <c r="E103" s="25">
        <v>0.9485194741285276</v>
      </c>
      <c r="F103" s="26">
        <v>1.0613932915498223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6" ht="15.75">
      <c r="A104" s="6"/>
      <c r="B104" s="3" t="s">
        <v>83</v>
      </c>
      <c r="C104" s="1" t="s">
        <v>33</v>
      </c>
      <c r="D104" s="8">
        <f>SUM(D29:D61)+SUM(D64:D71)+SUM(D73:D79)+SUM(D81:D82)+SUM(D84:D86)+SUM(D88:D92)+SUM(D94:D99)+SUM(D101:D103)</f>
        <v>534384.9664982131</v>
      </c>
      <c r="E104" s="36">
        <f>SUM(E29:E61)+SUM(E64:E71)+SUM(E73:E79)+SUM(E81:E82)+SUM(E84:E86)+SUM(E88:E92)+SUM(E94:E99)+SUM(E101:E103)</f>
        <v>13.539016949375576</v>
      </c>
      <c r="F104" s="36">
        <f>SUM(F29:F61)+SUM(F64:F71)+SUM(F73:F79)+SUM(F81:F82)+SUM(F84:F86)+SUM(F88:F92)+SUM(F94:F99)+SUM(F101:F103)</f>
        <v>15.150159966351264</v>
      </c>
    </row>
    <row r="105" spans="1:4" ht="15.75">
      <c r="A105" s="44" t="s">
        <v>85</v>
      </c>
      <c r="B105" s="44"/>
      <c r="C105" s="44"/>
      <c r="D105" s="44"/>
    </row>
    <row r="106" spans="1:4" ht="15.75">
      <c r="A106" s="6" t="s">
        <v>86</v>
      </c>
      <c r="B106" s="1" t="s">
        <v>87</v>
      </c>
      <c r="C106" s="1" t="s">
        <v>88</v>
      </c>
      <c r="D106" s="46">
        <v>2</v>
      </c>
    </row>
    <row r="107" spans="1:4" ht="15.75">
      <c r="A107" s="6" t="s">
        <v>89</v>
      </c>
      <c r="B107" s="1" t="s">
        <v>90</v>
      </c>
      <c r="C107" s="1" t="s">
        <v>88</v>
      </c>
      <c r="D107" s="46">
        <v>2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47">
        <v>-18764.79</v>
      </c>
    </row>
    <row r="110" spans="1:4" ht="15.75">
      <c r="A110" s="44" t="s">
        <v>95</v>
      </c>
      <c r="B110" s="44"/>
      <c r="C110" s="44"/>
      <c r="D110" s="44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15.7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44" t="s">
        <v>103</v>
      </c>
      <c r="B117" s="44"/>
      <c r="C117" s="44"/>
      <c r="D117" s="44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44" t="s">
        <v>109</v>
      </c>
      <c r="B122" s="44"/>
      <c r="C122" s="44"/>
      <c r="D122" s="44"/>
    </row>
    <row r="123" spans="1:4" ht="15.75">
      <c r="A123" s="6" t="s">
        <v>110</v>
      </c>
      <c r="B123" s="1" t="s">
        <v>111</v>
      </c>
      <c r="C123" s="1" t="s">
        <v>88</v>
      </c>
      <c r="D123" s="41">
        <v>11</v>
      </c>
    </row>
    <row r="124" spans="1:4" ht="15.75">
      <c r="A124" s="6" t="s">
        <v>112</v>
      </c>
      <c r="B124" s="1" t="s">
        <v>113</v>
      </c>
      <c r="C124" s="1" t="s">
        <v>88</v>
      </c>
      <c r="D124" s="41">
        <v>0</v>
      </c>
    </row>
    <row r="125" spans="1:4" ht="31.5">
      <c r="A125" s="6" t="s">
        <v>114</v>
      </c>
      <c r="B125" s="1" t="s">
        <v>115</v>
      </c>
      <c r="C125" s="1" t="s">
        <v>33</v>
      </c>
      <c r="D125" s="42">
        <v>84100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2024-03-11T07:58:40Z</dcterms:modified>
  <cp:category/>
  <cp:version/>
  <cp:contentType/>
  <cp:contentStatus/>
</cp:coreProperties>
</file>