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<sst xmlns="http://schemas.openxmlformats.org/spreadsheetml/2006/main" count="361" uniqueCount="252">
  <si>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</si>
  <si>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</si>
  <si>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</si>
  <si>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</si>
  <si>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</si>
  <si>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</si>
  <si>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</si>
  <si>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</si>
  <si>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</si>
  <si>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</si>
  <si>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</si>
  <si>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</si>
  <si>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</si>
  <si>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</si>
  <si>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</si>
  <si>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</si>
  <si>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</si>
  <si>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</si>
  <si>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</si>
  <si>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</si>
  <si>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</si>
  <si>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</si>
  <si>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</si>
  <si>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</si>
  <si>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</si>
  <si>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</si>
  <si>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</si>
  <si>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</si>
  <si>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</si>
  <si>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</si>
  <si>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</si>
  <si>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</si>
  <si>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</si>
  <si>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</si>
  <si>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</si>
  <si>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</si>
  <si>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</si>
  <si>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</si>
  <si>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</si>
  <si>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</si>
  <si>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</si>
  <si>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</si>
  <si>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</si>
  <si>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</si>
  <si>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</si>
  <si>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</si>
  <si>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</si>
  <si>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</si>
  <si>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</si>
  <si>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</si>
  <si>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</si>
  <si>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</si>
  <si>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</si>
  <si>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</si>
  <si>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</si>
  <si>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</si>
  <si>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</si>
  <si>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</si>
  <si>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</si>
  <si>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</si>
  <si>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</si>
  <si>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</si>
  <si>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</si>
  <si>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</si>
  <si>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</si>
  <si>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</si>
  <si>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</si>
  <si>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</si>
  <si>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</si>
  <si>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</si>
  <si>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</si>
  <si>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</si>
  <si>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</si>
  <si>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</si>
  <si>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</si>
  <si>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</si>
  <si>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</si>
  <si>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</si>
  <si>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</si>
  <si>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</si>
  <si>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</si>
  <si>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</si>
  <si>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</si>
  <si>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</si>
  <si>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</si>
  <si>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</si>
  <si>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</si>
  <si>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</si>
  <si>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</si>
  <si>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</si>
  <si>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</si>
  <si>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</si>
  <si>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</si>
  <si>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</si>
  <si>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</si>
  <si>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</si>
  <si>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</si>
  <si>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</si>
  <si>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</si>
  <si>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</si>
  <si>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</si>
  <si>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</si>
  <si>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</si>
  <si>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</si>
  <si>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</si>
  <si>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</si>
  <si>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</si>
  <si>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</si>
  <si>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</si>
  <si>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</si>
  <si>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</si>
  <si>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</si>
  <si>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</si>
  <si>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</si>
  <si>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</si>
  <si>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</si>
  <si>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</si>
  <si>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</si>
  <si>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</si>
  <si>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</si>
  <si>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21.4</t>
  </si>
  <si>
    <t>25.4</t>
  </si>
  <si>
    <t>21.5</t>
  </si>
  <si>
    <t>25.5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</si>
  <si>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</si>
  <si>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</si>
  <si>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</si>
  <si>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</si>
  <si>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</si>
  <si>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</si>
  <si>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</si>
  <si>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</si>
  <si>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</si>
  <si>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</si>
  <si>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</si>
  <si>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</si>
  <si>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</si>
  <si>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</si>
  <si>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</si>
  <si>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</si>
  <si>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</si>
  <si>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</si>
  <si>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</si>
  <si>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</si>
  <si>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</si>
  <si>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</si>
  <si>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</si>
  <si>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</si>
  <si>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</si>
  <si>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</si>
  <si>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</si>
  <si>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</si>
  <si>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</si>
  <si>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</si>
  <si>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</si>
  <si>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</si>
  <si>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</si>
  <si>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</si>
  <si>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</si>
  <si>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</si>
  <si>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</si>
  <si>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</si>
  <si>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</si>
  <si>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</si>
  <si>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</si>
  <si>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</si>
  <si>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</si>
  <si>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</si>
  <si>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</si>
  <si>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</si>
  <si>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</si>
  <si>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</si>
  <si>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</si>
  <si>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</si>
  <si>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</si>
  <si>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</si>
  <si>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</si>
  <si>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</si>
  <si>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</si>
  <si>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</si>
  <si>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</si>
  <si>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</si>
  <si>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</si>
  <si>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</si>
  <si>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</si>
  <si>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</si>
  <si>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</si>
  <si>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</si>
  <si>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</si>
  <si>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</si>
  <si>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</si>
  <si>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</si>
  <si>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</si>
  <si>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</si>
  <si>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</si>
  <si>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</si>
  <si>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</si>
  <si>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</si>
  <si>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</si>
  <si>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</si>
  <si>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</si>
  <si>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</si>
  <si>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</si>
  <si>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</si>
  <si>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</si>
  <si>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</si>
  <si>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</si>
  <si>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</si>
  <si>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</si>
  <si>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</si>
  <si>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</si>
  <si>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</si>
  <si>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</si>
  <si>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</si>
  <si>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</si>
  <si>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</si>
  <si>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</si>
  <si>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</si>
  <si>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</si>
  <si>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</si>
  <si>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</si>
  <si>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</si>
  <si>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</si>
  <si>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</si>
  <si>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</si>
  <si>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</si>
  <si>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</si>
  <si>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</si>
  <si>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</si>
  <si>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</si>
  <si>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</si>
  <si>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</si>
  <si>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</si>
  <si>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</si>
  <si>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</si>
  <si>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</si>
  <si>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</si>
  <si>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</si>
  <si>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</si>
  <si>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</si>
  <si>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</si>
  <si>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</si>
  <si>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</si>
  <si>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</si>
  <si>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</si>
  <si>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</si>
  <si>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36  ул. Гагарина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</si>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</sst>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16.22</v>
          </cell>
        </row>
        <row r="24">
          <cell r="D24">
            <v>-20790.186158000084</v>
          </cell>
        </row>
        <row r="25">
          <cell r="D25">
            <v>4458.02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K125">
            <v>32349.83680586833</v>
          </cell>
        </row>
        <row r="126">
          <cell r="K126">
            <v>35316.09307655528</v>
          </cell>
        </row>
        <row r="127">
          <cell r="K127">
            <v>8328.291056050555</v>
          </cell>
        </row>
      </sheetData>
      <sheetData sheetId="1">
        <row r="125">
          <cell r="K125">
            <v>144547.97500387992</v>
          </cell>
        </row>
        <row r="126">
          <cell r="K126">
            <v>157802.02447075624</v>
          </cell>
        </row>
        <row r="127">
          <cell r="K127">
            <v>37213.09676519463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9.140625" style="14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2" hidden="1" customWidth="1"/>
    <col min="6" max="6" width="19.140625" style="2" hidden="1" customWidth="1"/>
    <col min="7" max="7" width="20.7109375" style="2" hidden="1" customWidth="1"/>
    <col min="8" max="8" width="46.28125" style="2" hidden="1" customWidth="1"/>
    <col min="9" max="9" width="9.140625" style="2" hidden="1" customWidth="1"/>
    <col min="10" max="22" width="9.140625" style="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3" t="s">
        <v>246</v>
      </c>
      <c r="B2" s="43"/>
      <c r="C2" s="43"/>
      <c r="D2" s="43"/>
      <c r="E2" s="5">
        <v>2508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249</v>
      </c>
    </row>
    <row r="8" spans="1:4" ht="42.75" customHeight="1">
      <c r="A8" s="42" t="s">
        <v>62</v>
      </c>
      <c r="B8" s="42"/>
      <c r="C8" s="42"/>
      <c r="D8" s="42"/>
    </row>
    <row r="9" spans="1:4" ht="15.75">
      <c r="A9" s="7" t="s">
        <v>16</v>
      </c>
      <c r="B9" s="1" t="s">
        <v>31</v>
      </c>
      <c r="C9" s="1" t="s">
        <v>32</v>
      </c>
      <c r="D9" s="11">
        <f>'[1]по форме'!$D$23</f>
        <v>16.22</v>
      </c>
    </row>
    <row r="10" spans="1:5" ht="31.5">
      <c r="A10" s="7" t="s">
        <v>17</v>
      </c>
      <c r="B10" s="1" t="s">
        <v>33</v>
      </c>
      <c r="C10" s="1" t="s">
        <v>32</v>
      </c>
      <c r="D10" s="11">
        <f>'[1]по форме'!$D$24</f>
        <v>-20790.186158000084</v>
      </c>
      <c r="E10" s="9"/>
    </row>
    <row r="11" spans="1:4" ht="15.75">
      <c r="A11" s="7" t="s">
        <v>34</v>
      </c>
      <c r="B11" s="1" t="s">
        <v>35</v>
      </c>
      <c r="C11" s="1" t="s">
        <v>32</v>
      </c>
      <c r="D11" s="11">
        <f>'[1]по форме'!$D$25</f>
        <v>4458.02</v>
      </c>
    </row>
    <row r="12" spans="1:4" ht="31.5">
      <c r="A12" s="7" t="s">
        <v>36</v>
      </c>
      <c r="B12" s="1" t="s">
        <v>37</v>
      </c>
      <c r="C12" s="1" t="s">
        <v>32</v>
      </c>
      <c r="D12" s="36">
        <f>D13+D14+D15</f>
        <v>415557.31717830495</v>
      </c>
    </row>
    <row r="13" spans="1:5" ht="15.75">
      <c r="A13" s="7" t="s">
        <v>53</v>
      </c>
      <c r="B13" s="15" t="s">
        <v>38</v>
      </c>
      <c r="C13" s="1" t="s">
        <v>32</v>
      </c>
      <c r="D13" s="36">
        <f>'[2]УК 2023'!$K$126+'[2]УК 2022'!$K$126</f>
        <v>193118.11754731153</v>
      </c>
      <c r="E13" s="10"/>
    </row>
    <row r="14" spans="1:4" ht="15.75">
      <c r="A14" s="7" t="s">
        <v>54</v>
      </c>
      <c r="B14" s="15" t="s">
        <v>39</v>
      </c>
      <c r="C14" s="1" t="s">
        <v>32</v>
      </c>
      <c r="D14" s="36">
        <f>'[2]УК 2023'!$K$125+'[2]УК 2022'!$K$125</f>
        <v>176897.81180974827</v>
      </c>
    </row>
    <row r="15" spans="1:4" ht="15.75">
      <c r="A15" s="7" t="s">
        <v>55</v>
      </c>
      <c r="B15" s="15" t="s">
        <v>40</v>
      </c>
      <c r="C15" s="1" t="s">
        <v>32</v>
      </c>
      <c r="D15" s="36">
        <f>'[2]УК 2023'!$K$127+'[2]УК 2022'!$K$127</f>
        <v>45541.38782124518</v>
      </c>
    </row>
    <row r="16" spans="1:6" ht="15.75">
      <c r="A16" s="15" t="s">
        <v>41</v>
      </c>
      <c r="B16" s="15" t="s">
        <v>42</v>
      </c>
      <c r="C16" s="15" t="s">
        <v>32</v>
      </c>
      <c r="D16" s="13">
        <f>D17</f>
        <v>350735.55717830494</v>
      </c>
      <c r="E16" s="2">
        <v>350735.56</v>
      </c>
      <c r="F16" s="9">
        <f>D16-E16</f>
        <v>-0.0028216950595378876</v>
      </c>
    </row>
    <row r="17" spans="1:4" ht="31.5">
      <c r="A17" s="15" t="s">
        <v>18</v>
      </c>
      <c r="B17" s="15" t="s">
        <v>56</v>
      </c>
      <c r="C17" s="15" t="s">
        <v>32</v>
      </c>
      <c r="D17" s="13">
        <f>D12-D25+D106+D122</f>
        <v>350735.55717830494</v>
      </c>
    </row>
    <row r="18" spans="1:4" ht="31.5">
      <c r="A18" s="15" t="s">
        <v>43</v>
      </c>
      <c r="B18" s="15" t="s">
        <v>57</v>
      </c>
      <c r="C18" s="15" t="s">
        <v>32</v>
      </c>
      <c r="D18" s="13">
        <v>0</v>
      </c>
    </row>
    <row r="19" spans="1:4" ht="15.75">
      <c r="A19" s="15" t="s">
        <v>19</v>
      </c>
      <c r="B19" s="15" t="s">
        <v>44</v>
      </c>
      <c r="C19" s="15" t="s">
        <v>32</v>
      </c>
      <c r="D19" s="13">
        <v>0</v>
      </c>
    </row>
    <row r="20" spans="1:4" ht="15.75">
      <c r="A20" s="15" t="s">
        <v>20</v>
      </c>
      <c r="B20" s="15" t="s">
        <v>45</v>
      </c>
      <c r="C20" s="15" t="s">
        <v>32</v>
      </c>
      <c r="D20" s="13">
        <v>0</v>
      </c>
    </row>
    <row r="21" spans="1:4" ht="15.75">
      <c r="A21" s="15" t="s">
        <v>46</v>
      </c>
      <c r="B21" s="15" t="s">
        <v>47</v>
      </c>
      <c r="C21" s="15" t="s">
        <v>32</v>
      </c>
      <c r="D21" s="13">
        <v>0</v>
      </c>
    </row>
    <row r="22" spans="1:4" ht="15.75">
      <c r="A22" s="15" t="s">
        <v>48</v>
      </c>
      <c r="B22" s="15" t="s">
        <v>49</v>
      </c>
      <c r="C22" s="15" t="s">
        <v>32</v>
      </c>
      <c r="D22" s="13">
        <f>D16+D10+D9</f>
        <v>329961.5910203048</v>
      </c>
    </row>
    <row r="23" spans="1:4" ht="15.75">
      <c r="A23" s="15" t="s">
        <v>50</v>
      </c>
      <c r="B23" s="15" t="s">
        <v>58</v>
      </c>
      <c r="C23" s="15" t="s">
        <v>32</v>
      </c>
      <c r="D23" s="13">
        <v>500.77</v>
      </c>
    </row>
    <row r="24" spans="1:4" ht="15.75">
      <c r="A24" s="15" t="s">
        <v>51</v>
      </c>
      <c r="B24" s="15" t="s">
        <v>59</v>
      </c>
      <c r="C24" s="15" t="s">
        <v>32</v>
      </c>
      <c r="D24" s="13">
        <f>D22-D101</f>
        <v>-85595.72615800006</v>
      </c>
    </row>
    <row r="25" spans="1:5" ht="15.75">
      <c r="A25" s="15" t="s">
        <v>52</v>
      </c>
      <c r="B25" s="15" t="s">
        <v>60</v>
      </c>
      <c r="C25" s="15" t="s">
        <v>32</v>
      </c>
      <c r="D25" s="13">
        <v>111876.37</v>
      </c>
      <c r="E25" s="9">
        <f>D25+F16</f>
        <v>111876.36717830494</v>
      </c>
    </row>
    <row r="26" spans="1:4" ht="35.25" customHeight="1">
      <c r="A26" s="42" t="s">
        <v>61</v>
      </c>
      <c r="B26" s="42"/>
      <c r="C26" s="42"/>
      <c r="D26" s="42"/>
    </row>
    <row r="27" spans="1:22" s="6" customFormat="1" ht="32.25" customHeight="1">
      <c r="A27" s="12" t="s">
        <v>21</v>
      </c>
      <c r="B27" s="4" t="s">
        <v>63</v>
      </c>
      <c r="C27" s="4" t="s">
        <v>126</v>
      </c>
      <c r="D27" s="16" t="s">
        <v>127</v>
      </c>
      <c r="E27" s="41" t="s">
        <v>250</v>
      </c>
      <c r="F27" s="41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2" t="s">
        <v>128</v>
      </c>
      <c r="B28" s="17" t="s">
        <v>129</v>
      </c>
      <c r="C28" s="18" t="s">
        <v>26</v>
      </c>
      <c r="D28" s="19" t="s">
        <v>26</v>
      </c>
      <c r="E28" s="41"/>
      <c r="F28" s="41"/>
    </row>
    <row r="29" spans="1:6" ht="15.75">
      <c r="A29" s="20" t="s">
        <v>67</v>
      </c>
      <c r="B29" s="21" t="s">
        <v>130</v>
      </c>
      <c r="C29" s="22" t="s">
        <v>131</v>
      </c>
      <c r="D29" s="23">
        <f>E29*E$2*10+F29*E$2*2</f>
        <v>1147.0453678104382</v>
      </c>
      <c r="E29" s="24">
        <v>0.037371679389165594</v>
      </c>
      <c r="F29" s="25">
        <v>0.0418189092364763</v>
      </c>
    </row>
    <row r="30" spans="1:6" ht="15.75">
      <c r="A30" s="20" t="s">
        <v>69</v>
      </c>
      <c r="B30" s="21" t="s">
        <v>118</v>
      </c>
      <c r="C30" s="22" t="s">
        <v>131</v>
      </c>
      <c r="D30" s="23">
        <f aca="true" t="shared" si="0" ref="D30:D60">E30*E$2*10+F30*E$2*2</f>
        <v>773.6163937384035</v>
      </c>
      <c r="E30" s="24">
        <v>0.0252050569649064</v>
      </c>
      <c r="F30" s="25">
        <v>0.028204458743730263</v>
      </c>
    </row>
    <row r="31" spans="1:6" ht="15.75">
      <c r="A31" s="20" t="s">
        <v>71</v>
      </c>
      <c r="B31" s="21" t="s">
        <v>83</v>
      </c>
      <c r="C31" s="22" t="s">
        <v>131</v>
      </c>
      <c r="D31" s="23">
        <f t="shared" si="0"/>
        <v>687.5433937432966</v>
      </c>
      <c r="E31" s="24">
        <v>0.022400727990524998</v>
      </c>
      <c r="F31" s="25">
        <v>0.025066414621397474</v>
      </c>
    </row>
    <row r="32" spans="1:6" ht="15.75">
      <c r="A32" s="20" t="s">
        <v>120</v>
      </c>
      <c r="B32" s="21" t="s">
        <v>132</v>
      </c>
      <c r="C32" s="22" t="s">
        <v>131</v>
      </c>
      <c r="D32" s="23">
        <f t="shared" si="0"/>
        <v>2092.659103507976</v>
      </c>
      <c r="E32" s="24">
        <v>0.0681805509021882</v>
      </c>
      <c r="F32" s="25">
        <v>0.0762940364595486</v>
      </c>
    </row>
    <row r="33" spans="1:22" s="6" customFormat="1" ht="15.75">
      <c r="A33" s="20" t="s">
        <v>122</v>
      </c>
      <c r="B33" s="21" t="s">
        <v>0</v>
      </c>
      <c r="C33" s="22" t="s">
        <v>131</v>
      </c>
      <c r="D33" s="23">
        <f t="shared" si="0"/>
        <v>21649.886685297708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0" t="s">
        <v>75</v>
      </c>
      <c r="B34" s="21" t="s">
        <v>133</v>
      </c>
      <c r="C34" s="22" t="s">
        <v>131</v>
      </c>
      <c r="D34" s="23">
        <f t="shared" si="0"/>
        <v>2500.576740790485</v>
      </c>
      <c r="E34" s="24">
        <v>0.0814708422764586</v>
      </c>
      <c r="F34" s="25">
        <v>0.09116587250735717</v>
      </c>
    </row>
    <row r="35" spans="1:6" ht="15.75">
      <c r="A35" s="20" t="s">
        <v>77</v>
      </c>
      <c r="B35" s="21" t="s">
        <v>119</v>
      </c>
      <c r="C35" s="22" t="s">
        <v>131</v>
      </c>
      <c r="D35" s="23">
        <f t="shared" si="0"/>
        <v>3962.2939958887346</v>
      </c>
      <c r="E35" s="24">
        <v>0.12909478998431476</v>
      </c>
      <c r="F35" s="25">
        <v>0.1444570699924482</v>
      </c>
    </row>
    <row r="36" spans="1:6" ht="15.75">
      <c r="A36" s="20" t="s">
        <v>125</v>
      </c>
      <c r="B36" s="21" t="s">
        <v>14</v>
      </c>
      <c r="C36" s="22" t="s">
        <v>131</v>
      </c>
      <c r="D36" s="23">
        <f t="shared" si="0"/>
        <v>6919.696866186927</v>
      </c>
      <c r="E36" s="24">
        <v>0.22544940244777514</v>
      </c>
      <c r="F36" s="25">
        <v>0.2522778813390604</v>
      </c>
    </row>
    <row r="37" spans="1:6" ht="31.5">
      <c r="A37" s="20" t="s">
        <v>79</v>
      </c>
      <c r="B37" s="21" t="s">
        <v>134</v>
      </c>
      <c r="C37" s="22" t="s">
        <v>131</v>
      </c>
      <c r="D37" s="23">
        <f t="shared" si="0"/>
        <v>31.032363987873126</v>
      </c>
      <c r="E37" s="24">
        <v>0.00101105988497775</v>
      </c>
      <c r="F37" s="25">
        <v>0.0011313760112901022</v>
      </c>
    </row>
    <row r="38" spans="1:6" ht="15.75">
      <c r="A38" s="20" t="s">
        <v>80</v>
      </c>
      <c r="B38" s="21" t="s">
        <v>135</v>
      </c>
      <c r="C38" s="22" t="s">
        <v>131</v>
      </c>
      <c r="D38" s="23">
        <f t="shared" si="0"/>
        <v>5336.74898674324</v>
      </c>
      <c r="E38" s="24">
        <v>0.17387566151261669</v>
      </c>
      <c r="F38" s="25">
        <v>0.19456686523261807</v>
      </c>
    </row>
    <row r="39" spans="1:6" ht="15.75">
      <c r="A39" s="20" t="s">
        <v>81</v>
      </c>
      <c r="B39" s="21" t="s">
        <v>136</v>
      </c>
      <c r="C39" s="22" t="s">
        <v>131</v>
      </c>
      <c r="D39" s="23">
        <f t="shared" si="0"/>
        <v>13001.519904701281</v>
      </c>
      <c r="E39" s="24">
        <v>0.42360018800115107</v>
      </c>
      <c r="F39" s="25">
        <v>0.47400861037328806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196.00063456055045</v>
      </c>
      <c r="E40" s="24">
        <v>0.0063858615190192</v>
      </c>
      <c r="F40" s="25">
        <v>0.007145779039782484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597.1221463391107</v>
      </c>
      <c r="E41" s="24">
        <v>0.01945472954723055</v>
      </c>
      <c r="F41" s="25">
        <v>0.021769842363350986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3582.7328780346643</v>
      </c>
      <c r="E42" s="24">
        <v>0.1167283772833833</v>
      </c>
      <c r="F42" s="25">
        <v>0.13061905418010591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6487.696627869518</v>
      </c>
      <c r="E43" s="24">
        <v>0.21137448016875554</v>
      </c>
      <c r="F43" s="25">
        <v>0.23652804330883745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11856.481420310418</v>
      </c>
      <c r="E44" s="24">
        <v>0.38629389452071455</v>
      </c>
      <c r="F44" s="25">
        <v>0.4322628679686796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1567.3387861803271</v>
      </c>
      <c r="E45" s="24">
        <v>0.051065183867265454</v>
      </c>
      <c r="F45" s="25">
        <v>0.05714194074747004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25788.26611900027</v>
      </c>
      <c r="E46" s="24">
        <v>0.8402028729181268</v>
      </c>
      <c r="F46" s="25">
        <v>0.9401870147953839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2682.571335339724</v>
      </c>
      <c r="E47" s="24">
        <v>0.08740037551805864</v>
      </c>
      <c r="F47" s="25">
        <v>0.09780102020470761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5839.398954331244</v>
      </c>
      <c r="E48" s="24">
        <v>0.19025240994893294</v>
      </c>
      <c r="F48" s="25">
        <v>0.21289244673285596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2133.354239516025</v>
      </c>
      <c r="E49" s="24">
        <v>0.06950643182919496</v>
      </c>
      <c r="F49" s="25">
        <v>0.07777769721686915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4129.088306760081</v>
      </c>
      <c r="E50" s="24">
        <v>0.13452908550979994</v>
      </c>
      <c r="F50" s="25">
        <v>0.15053804668546614</v>
      </c>
    </row>
    <row r="51" spans="1:6" ht="15.75">
      <c r="A51" s="20" t="s">
        <v>158</v>
      </c>
      <c r="B51" s="21" t="s">
        <v>159</v>
      </c>
      <c r="C51" s="22" t="s">
        <v>78</v>
      </c>
      <c r="D51" s="23">
        <f t="shared" si="0"/>
        <v>3804.753647452094</v>
      </c>
      <c r="E51" s="24">
        <v>0.12396199614908039</v>
      </c>
      <c r="F51" s="25">
        <v>0.13871347369082096</v>
      </c>
    </row>
    <row r="52" spans="1:6" ht="15.75">
      <c r="A52" s="20" t="s">
        <v>160</v>
      </c>
      <c r="B52" s="21" t="s">
        <v>116</v>
      </c>
      <c r="C52" s="22" t="s">
        <v>131</v>
      </c>
      <c r="D52" s="23">
        <f t="shared" si="0"/>
        <v>2962.1599272927415</v>
      </c>
      <c r="E52" s="24">
        <v>0.09650960128415159</v>
      </c>
      <c r="F52" s="25">
        <v>0.10799424383696563</v>
      </c>
    </row>
    <row r="53" spans="1:6" ht="15.75">
      <c r="A53" s="20" t="s">
        <v>161</v>
      </c>
      <c r="B53" s="21" t="s">
        <v>162</v>
      </c>
      <c r="C53" s="22" t="s">
        <v>131</v>
      </c>
      <c r="D53" s="23">
        <f t="shared" si="0"/>
        <v>839.4347369989105</v>
      </c>
      <c r="E53" s="24">
        <v>0.027349472601188547</v>
      </c>
      <c r="F53" s="25">
        <v>0.030604059840729985</v>
      </c>
    </row>
    <row r="54" spans="1:6" ht="31.5">
      <c r="A54" s="20" t="s">
        <v>163</v>
      </c>
      <c r="B54" s="21" t="s">
        <v>164</v>
      </c>
      <c r="C54" s="22" t="s">
        <v>131</v>
      </c>
      <c r="D54" s="23">
        <f t="shared" si="0"/>
        <v>10725.937093949819</v>
      </c>
      <c r="E54" s="24">
        <v>0.34945983260332153</v>
      </c>
      <c r="F54" s="25">
        <v>0.3910455526831168</v>
      </c>
    </row>
    <row r="55" spans="1:6" ht="15.75">
      <c r="A55" s="20" t="s">
        <v>165</v>
      </c>
      <c r="B55" s="21" t="s">
        <v>167</v>
      </c>
      <c r="C55" s="22" t="s">
        <v>131</v>
      </c>
      <c r="D55" s="23">
        <f t="shared" si="0"/>
        <v>743.2901553981586</v>
      </c>
      <c r="E55" s="24">
        <v>0.024217003233</v>
      </c>
      <c r="F55" s="25">
        <v>0.027098826617726997</v>
      </c>
    </row>
    <row r="56" spans="1:6" ht="15.75">
      <c r="A56" s="20" t="s">
        <v>166</v>
      </c>
      <c r="B56" s="21" t="s">
        <v>169</v>
      </c>
      <c r="C56" s="22" t="s">
        <v>131</v>
      </c>
      <c r="D56" s="23">
        <f t="shared" si="0"/>
        <v>14587.255122227712</v>
      </c>
      <c r="E56" s="24">
        <v>0.4752647426984333</v>
      </c>
      <c r="F56" s="25">
        <v>0.5318212470795468</v>
      </c>
    </row>
    <row r="57" spans="1:6" ht="31.5">
      <c r="A57" s="20" t="s">
        <v>168</v>
      </c>
      <c r="B57" s="21" t="s">
        <v>172</v>
      </c>
      <c r="C57" s="22" t="s">
        <v>170</v>
      </c>
      <c r="D57" s="23">
        <f t="shared" si="0"/>
        <v>5354.996760058264</v>
      </c>
      <c r="E57" s="24">
        <v>0.17447018894198685</v>
      </c>
      <c r="F57" s="25">
        <v>0.19523214142608328</v>
      </c>
    </row>
    <row r="58" spans="1:6" ht="15.75">
      <c r="A58" s="20" t="s">
        <v>171</v>
      </c>
      <c r="B58" s="21" t="s">
        <v>174</v>
      </c>
      <c r="C58" s="22" t="s">
        <v>5</v>
      </c>
      <c r="D58" s="23">
        <f t="shared" si="0"/>
        <v>3807.0950114415987</v>
      </c>
      <c r="E58" s="24">
        <v>0.12403827970926434</v>
      </c>
      <c r="F58" s="25">
        <v>0.1387988349946668</v>
      </c>
    </row>
    <row r="59" spans="1:22" s="6" customFormat="1" ht="24.75" customHeight="1">
      <c r="A59" s="20" t="s">
        <v>173</v>
      </c>
      <c r="B59" s="21" t="s">
        <v>176</v>
      </c>
      <c r="C59" s="22" t="s">
        <v>5</v>
      </c>
      <c r="D59" s="23">
        <f t="shared" si="0"/>
        <v>5562.52337144543</v>
      </c>
      <c r="E59" s="24">
        <v>0.18123157624464042</v>
      </c>
      <c r="F59" s="25">
        <v>0.20279813381775263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0" t="s">
        <v>175</v>
      </c>
      <c r="B60" s="21" t="s">
        <v>178</v>
      </c>
      <c r="C60" s="22" t="s">
        <v>177</v>
      </c>
      <c r="D60" s="23">
        <f t="shared" si="0"/>
        <v>2185.7933599793655</v>
      </c>
      <c r="E60" s="24">
        <v>0.07121494140728311</v>
      </c>
      <c r="F60" s="25">
        <v>0.0796895194347498</v>
      </c>
    </row>
    <row r="61" spans="1:6" ht="15.75">
      <c r="A61" s="26" t="s">
        <v>179</v>
      </c>
      <c r="B61" s="27" t="s">
        <v>180</v>
      </c>
      <c r="C61" s="28" t="s">
        <v>26</v>
      </c>
      <c r="D61" s="29" t="s">
        <v>26</v>
      </c>
      <c r="E61" s="24"/>
      <c r="F61" s="25"/>
    </row>
    <row r="62" spans="1:6" ht="31.5">
      <c r="A62" s="7" t="s">
        <v>181</v>
      </c>
      <c r="B62" s="21" t="s">
        <v>182</v>
      </c>
      <c r="C62" s="28" t="s">
        <v>26</v>
      </c>
      <c r="D62" s="29" t="s">
        <v>26</v>
      </c>
      <c r="E62" s="24"/>
      <c r="F62" s="25"/>
    </row>
    <row r="63" spans="1:6" ht="31.5">
      <c r="A63" s="7" t="s">
        <v>183</v>
      </c>
      <c r="B63" s="21" t="s">
        <v>7</v>
      </c>
      <c r="C63" s="28" t="s">
        <v>184</v>
      </c>
      <c r="D63" s="23">
        <f aca="true" t="shared" si="1" ref="D63:D70">E63*E$2*10+F63*E$2*2</f>
        <v>5909.156735415361</v>
      </c>
      <c r="E63" s="24">
        <v>0.19252517570235</v>
      </c>
      <c r="F63" s="25">
        <v>0.21543567161092966</v>
      </c>
    </row>
    <row r="64" spans="1:22" s="6" customFormat="1" ht="31.5">
      <c r="A64" s="7" t="s">
        <v>185</v>
      </c>
      <c r="B64" s="21" t="s">
        <v>186</v>
      </c>
      <c r="C64" s="28" t="s">
        <v>10</v>
      </c>
      <c r="D64" s="23">
        <f t="shared" si="1"/>
        <v>11186.51683874229</v>
      </c>
      <c r="E64" s="24">
        <v>0.36446589865665</v>
      </c>
      <c r="F64" s="25">
        <v>0.4078373405967914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187</v>
      </c>
      <c r="B65" s="21" t="s">
        <v>188</v>
      </c>
      <c r="C65" s="28" t="s">
        <v>9</v>
      </c>
      <c r="D65" s="23">
        <f t="shared" si="1"/>
        <v>2861.667098282911</v>
      </c>
      <c r="E65" s="24">
        <v>0.09323546244705</v>
      </c>
      <c r="F65" s="25">
        <v>0.10433048247824894</v>
      </c>
    </row>
    <row r="66" spans="1:6" ht="15.75">
      <c r="A66" s="7" t="s">
        <v>189</v>
      </c>
      <c r="B66" s="21" t="s">
        <v>12</v>
      </c>
      <c r="C66" s="28" t="s">
        <v>9</v>
      </c>
      <c r="D66" s="23">
        <f t="shared" si="1"/>
        <v>5871.992227645453</v>
      </c>
      <c r="E66" s="24">
        <v>0.1913143255407</v>
      </c>
      <c r="F66" s="25">
        <v>0.2140807302800433</v>
      </c>
    </row>
    <row r="67" spans="1:6" ht="15.75">
      <c r="A67" s="7" t="s">
        <v>190</v>
      </c>
      <c r="B67" s="21" t="s">
        <v>124</v>
      </c>
      <c r="C67" s="28" t="s">
        <v>131</v>
      </c>
      <c r="D67" s="23">
        <f t="shared" si="1"/>
        <v>1523.7448185662251</v>
      </c>
      <c r="E67" s="24">
        <v>0.04964485662765</v>
      </c>
      <c r="F67" s="25">
        <v>0.05555259456634035</v>
      </c>
    </row>
    <row r="68" spans="1:6" ht="31.5">
      <c r="A68" s="7" t="s">
        <v>191</v>
      </c>
      <c r="B68" s="21" t="s">
        <v>192</v>
      </c>
      <c r="C68" s="28" t="s">
        <v>131</v>
      </c>
      <c r="D68" s="23">
        <f t="shared" si="1"/>
        <v>8027.533678300113</v>
      </c>
      <c r="E68" s="24">
        <v>0.2615436349164</v>
      </c>
      <c r="F68" s="25">
        <v>0.2926673274714516</v>
      </c>
    </row>
    <row r="69" spans="1:6" ht="15.75">
      <c r="A69" s="7" t="s">
        <v>193</v>
      </c>
      <c r="B69" s="21" t="s">
        <v>194</v>
      </c>
      <c r="C69" s="28" t="s">
        <v>8</v>
      </c>
      <c r="D69" s="23">
        <f t="shared" si="1"/>
        <v>1635.2383418759487</v>
      </c>
      <c r="E69" s="24">
        <v>0.05327740711259999</v>
      </c>
      <c r="F69" s="25">
        <v>0.05961741855899939</v>
      </c>
    </row>
    <row r="70" spans="1:22" s="6" customFormat="1" ht="15.75">
      <c r="A70" s="7" t="s">
        <v>195</v>
      </c>
      <c r="B70" s="21" t="s">
        <v>196</v>
      </c>
      <c r="C70" s="28" t="s">
        <v>6</v>
      </c>
      <c r="D70" s="23">
        <f t="shared" si="1"/>
        <v>1263.59326417687</v>
      </c>
      <c r="E70" s="24">
        <v>0.04116890549610001</v>
      </c>
      <c r="F70" s="25">
        <v>0.04606800525013591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70</v>
      </c>
      <c r="B71" s="21" t="s">
        <v>197</v>
      </c>
      <c r="C71" s="19" t="s">
        <v>26</v>
      </c>
      <c r="D71" s="19" t="s">
        <v>26</v>
      </c>
      <c r="E71" s="24"/>
      <c r="F71" s="25"/>
    </row>
    <row r="72" spans="1:6" ht="15.75">
      <c r="A72" s="7" t="s">
        <v>198</v>
      </c>
      <c r="B72" s="21" t="s">
        <v>199</v>
      </c>
      <c r="C72" s="28" t="s">
        <v>10</v>
      </c>
      <c r="D72" s="23">
        <f aca="true" t="shared" si="2" ref="D72:D77">E72*E$2*10+F72*E$2*2</f>
        <v>9960.088082335325</v>
      </c>
      <c r="E72" s="24">
        <v>0.3245078433222</v>
      </c>
      <c r="F72" s="25">
        <v>0.3631242766775418</v>
      </c>
    </row>
    <row r="73" spans="1:6" ht="15.75">
      <c r="A73" s="7" t="s">
        <v>200</v>
      </c>
      <c r="B73" s="21" t="s">
        <v>201</v>
      </c>
      <c r="C73" s="28" t="s">
        <v>10</v>
      </c>
      <c r="D73" s="23">
        <f t="shared" si="2"/>
        <v>23859.613988280893</v>
      </c>
      <c r="E73" s="24">
        <v>0.7773658037793</v>
      </c>
      <c r="F73" s="25">
        <v>0.8698723344290367</v>
      </c>
    </row>
    <row r="74" spans="1:6" ht="15.75">
      <c r="A74" s="7" t="s">
        <v>202</v>
      </c>
      <c r="B74" s="21" t="s">
        <v>117</v>
      </c>
      <c r="C74" s="28" t="s">
        <v>203</v>
      </c>
      <c r="D74" s="23">
        <f t="shared" si="2"/>
        <v>2118.376942884752</v>
      </c>
      <c r="E74" s="24">
        <v>0.06901845921405</v>
      </c>
      <c r="F74" s="25">
        <v>0.07723165586052196</v>
      </c>
    </row>
    <row r="75" spans="1:6" ht="15.75">
      <c r="A75" s="7" t="s">
        <v>204</v>
      </c>
      <c r="B75" s="21" t="s">
        <v>205</v>
      </c>
      <c r="C75" s="28" t="s">
        <v>8</v>
      </c>
      <c r="D75" s="23">
        <f t="shared" si="2"/>
        <v>891.9481864777905</v>
      </c>
      <c r="E75" s="24">
        <v>0.029060403879600002</v>
      </c>
      <c r="F75" s="25">
        <v>0.0325185919412724</v>
      </c>
    </row>
    <row r="76" spans="1:22" s="6" customFormat="1" ht="15.75">
      <c r="A76" s="7" t="s">
        <v>206</v>
      </c>
      <c r="B76" s="21" t="s">
        <v>207</v>
      </c>
      <c r="C76" s="28" t="s">
        <v>11</v>
      </c>
      <c r="D76" s="23">
        <f t="shared" si="2"/>
        <v>10554.72020665385</v>
      </c>
      <c r="E76" s="24">
        <v>0.3438814459085999</v>
      </c>
      <c r="F76" s="25">
        <v>0.38480333797172334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208</v>
      </c>
      <c r="B77" s="21" t="s">
        <v>209</v>
      </c>
      <c r="C77" s="28" t="s">
        <v>10</v>
      </c>
      <c r="D77" s="23">
        <f t="shared" si="2"/>
        <v>445.97409323889525</v>
      </c>
      <c r="E77" s="24">
        <v>0.014530201939800001</v>
      </c>
      <c r="F77" s="25">
        <v>0.0162592959706362</v>
      </c>
    </row>
    <row r="78" spans="1:6" ht="15.75">
      <c r="A78" s="12" t="s">
        <v>210</v>
      </c>
      <c r="B78" s="31" t="s">
        <v>211</v>
      </c>
      <c r="C78" s="19" t="s">
        <v>26</v>
      </c>
      <c r="D78" s="19" t="s">
        <v>26</v>
      </c>
      <c r="E78" s="24"/>
      <c r="F78" s="25"/>
    </row>
    <row r="79" spans="1:6" ht="15.75">
      <c r="A79" s="7" t="s">
        <v>64</v>
      </c>
      <c r="B79" s="30" t="s">
        <v>2</v>
      </c>
      <c r="C79" s="28" t="s">
        <v>131</v>
      </c>
      <c r="D79" s="23">
        <f>E79*E$2*10+F79*E$2*2</f>
        <v>1105.8299286936106</v>
      </c>
      <c r="E79" s="24">
        <v>0.03602884655989575</v>
      </c>
      <c r="F79" s="25">
        <v>0.040316279300523346</v>
      </c>
    </row>
    <row r="80" spans="1:22" s="6" customFormat="1" ht="31.5">
      <c r="A80" s="12" t="s">
        <v>213</v>
      </c>
      <c r="B80" s="32" t="s">
        <v>214</v>
      </c>
      <c r="C80" s="19" t="s">
        <v>26</v>
      </c>
      <c r="D80" s="19" t="s">
        <v>26</v>
      </c>
      <c r="E80" s="24"/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31.5">
      <c r="A81" s="7" t="s">
        <v>65</v>
      </c>
      <c r="B81" s="33" t="s">
        <v>215</v>
      </c>
      <c r="C81" s="28" t="s">
        <v>216</v>
      </c>
      <c r="D81" s="23">
        <f>E81*E$2*10+F81*E$2*2</f>
        <v>1178.0777317983113</v>
      </c>
      <c r="E81" s="24">
        <v>0.038382739274143346</v>
      </c>
      <c r="F81" s="25">
        <v>0.0429502852477664</v>
      </c>
    </row>
    <row r="82" spans="1:6" ht="31.5">
      <c r="A82" s="7" t="s">
        <v>217</v>
      </c>
      <c r="B82" s="21" t="s">
        <v>218</v>
      </c>
      <c r="C82" s="22" t="s">
        <v>212</v>
      </c>
      <c r="D82" s="23">
        <f>E82*E$2*10+F82*E$2*2</f>
        <v>3141.5158417903176</v>
      </c>
      <c r="E82" s="24">
        <v>0.1023531641642745</v>
      </c>
      <c r="F82" s="25">
        <v>0.11453319069982315</v>
      </c>
    </row>
    <row r="83" spans="1:6" ht="15.75">
      <c r="A83" s="7" t="s">
        <v>72</v>
      </c>
      <c r="B83" s="33" t="s">
        <v>219</v>
      </c>
      <c r="C83" s="28" t="s">
        <v>131</v>
      </c>
      <c r="D83" s="23">
        <f>E83*E$2*10+F83*E$2*2</f>
        <v>2316.500933806131</v>
      </c>
      <c r="E83" s="24">
        <v>0.07547350142580614</v>
      </c>
      <c r="F83" s="25">
        <v>0.08445484809547707</v>
      </c>
    </row>
    <row r="84" spans="1:6" ht="15.75">
      <c r="A84" s="12" t="s">
        <v>220</v>
      </c>
      <c r="B84" s="32" t="s">
        <v>221</v>
      </c>
      <c r="C84" s="19" t="s">
        <v>26</v>
      </c>
      <c r="D84" s="19" t="s">
        <v>26</v>
      </c>
      <c r="E84" s="24"/>
      <c r="F84" s="25"/>
    </row>
    <row r="85" spans="1:6" ht="31.5">
      <c r="A85" s="7" t="s">
        <v>66</v>
      </c>
      <c r="B85" s="21" t="s">
        <v>222</v>
      </c>
      <c r="C85" s="34" t="s">
        <v>4</v>
      </c>
      <c r="D85" s="23">
        <f>E85*E$2*10+F85*E$2*2</f>
        <v>26420.24857362755</v>
      </c>
      <c r="E85" s="24">
        <v>0.860793379916985</v>
      </c>
      <c r="F85" s="25">
        <v>0.9632277921271062</v>
      </c>
    </row>
    <row r="86" spans="1:22" s="6" customFormat="1" ht="31.5">
      <c r="A86" s="7" t="s">
        <v>223</v>
      </c>
      <c r="B86" s="21" t="s">
        <v>224</v>
      </c>
      <c r="C86" s="34" t="s">
        <v>9</v>
      </c>
      <c r="D86" s="23">
        <f>E86*E$2*10+F86*E$2*2</f>
        <v>10551.003755876864</v>
      </c>
      <c r="E86" s="24">
        <v>0.343760360892435</v>
      </c>
      <c r="F86" s="25">
        <v>0.3846678438386348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73</v>
      </c>
      <c r="B87" s="21" t="s">
        <v>225</v>
      </c>
      <c r="C87" s="34" t="s">
        <v>5</v>
      </c>
      <c r="D87" s="23">
        <f>E87*E$2*10+F87*E$2*2</f>
        <v>2006.8834195750283</v>
      </c>
      <c r="E87" s="24">
        <v>0.0653859087291</v>
      </c>
      <c r="F87" s="25">
        <v>0.0731668318678629</v>
      </c>
    </row>
    <row r="88" spans="1:6" ht="31.5" customHeight="1">
      <c r="A88" s="7" t="s">
        <v>121</v>
      </c>
      <c r="B88" s="21" t="s">
        <v>226</v>
      </c>
      <c r="C88" s="34" t="s">
        <v>11</v>
      </c>
      <c r="D88" s="23">
        <f>E88*E$2*10+F88*E$2*2</f>
        <v>958.8443004636244</v>
      </c>
      <c r="E88" s="24">
        <v>0.031239934170569996</v>
      </c>
      <c r="F88" s="25">
        <v>0.03495748633686783</v>
      </c>
    </row>
    <row r="89" spans="1:6" ht="15.75">
      <c r="A89" s="7" t="s">
        <v>123</v>
      </c>
      <c r="B89" s="30" t="s">
        <v>227</v>
      </c>
      <c r="C89" s="22" t="s">
        <v>78</v>
      </c>
      <c r="D89" s="23">
        <f>E89*E$2*10+F89*E$2*2</f>
        <v>401.37668391500563</v>
      </c>
      <c r="E89" s="24">
        <v>0.01307718174582</v>
      </c>
      <c r="F89" s="25">
        <v>0.01463336637357258</v>
      </c>
    </row>
    <row r="90" spans="1:6" ht="15.75">
      <c r="A90" s="7" t="s">
        <v>76</v>
      </c>
      <c r="B90" s="33" t="s">
        <v>228</v>
      </c>
      <c r="C90" s="19" t="s">
        <v>26</v>
      </c>
      <c r="D90" s="19" t="s">
        <v>26</v>
      </c>
      <c r="E90" s="24"/>
      <c r="F90" s="25"/>
    </row>
    <row r="91" spans="1:6" ht="15.75">
      <c r="A91" s="7" t="s">
        <v>229</v>
      </c>
      <c r="B91" s="30" t="s">
        <v>230</v>
      </c>
      <c r="C91" s="28" t="s">
        <v>78</v>
      </c>
      <c r="D91" s="23">
        <f aca="true" t="shared" si="3" ref="D91:D96">E91*E$2*10+F91*E$2*2</f>
        <v>122.64287564069616</v>
      </c>
      <c r="E91" s="24">
        <v>0.003995805533445</v>
      </c>
      <c r="F91" s="25">
        <v>0.004471306391924955</v>
      </c>
    </row>
    <row r="92" spans="1:6" ht="15.75">
      <c r="A92" s="7" t="s">
        <v>231</v>
      </c>
      <c r="B92" s="30" t="s">
        <v>232</v>
      </c>
      <c r="C92" s="28" t="s">
        <v>78</v>
      </c>
      <c r="D92" s="23">
        <f t="shared" si="3"/>
        <v>18.582253884953968</v>
      </c>
      <c r="E92" s="24">
        <v>0.000605425080825</v>
      </c>
      <c r="F92" s="25">
        <v>0.0006774706654431751</v>
      </c>
    </row>
    <row r="93" spans="1:6" ht="15.75">
      <c r="A93" s="7" t="s">
        <v>233</v>
      </c>
      <c r="B93" s="30" t="s">
        <v>234</v>
      </c>
      <c r="C93" s="28" t="s">
        <v>78</v>
      </c>
      <c r="D93" s="23">
        <f t="shared" si="3"/>
        <v>18.582253884953968</v>
      </c>
      <c r="E93" s="24">
        <v>0.000605425080825</v>
      </c>
      <c r="F93" s="25">
        <v>0.0006774706654431751</v>
      </c>
    </row>
    <row r="94" spans="1:6" ht="15.75">
      <c r="A94" s="7" t="s">
        <v>235</v>
      </c>
      <c r="B94" s="30" t="s">
        <v>236</v>
      </c>
      <c r="C94" s="28" t="s">
        <v>78</v>
      </c>
      <c r="D94" s="23">
        <f t="shared" si="3"/>
        <v>104.0606217557422</v>
      </c>
      <c r="E94" s="24">
        <v>0.00339038045262</v>
      </c>
      <c r="F94" s="25">
        <v>0.0037938357264817803</v>
      </c>
    </row>
    <row r="95" spans="1:6" ht="15.75">
      <c r="A95" s="7" t="s">
        <v>237</v>
      </c>
      <c r="B95" s="30" t="s">
        <v>238</v>
      </c>
      <c r="C95" s="28" t="s">
        <v>78</v>
      </c>
      <c r="D95" s="23">
        <f t="shared" si="3"/>
        <v>3.7164507769907935</v>
      </c>
      <c r="E95" s="24">
        <v>0.00012108501616500001</v>
      </c>
      <c r="F95" s="25">
        <v>0.000135494133088635</v>
      </c>
    </row>
    <row r="96" spans="1:22" s="6" customFormat="1" ht="15.75">
      <c r="A96" s="7" t="s">
        <v>239</v>
      </c>
      <c r="B96" s="30" t="s">
        <v>240</v>
      </c>
      <c r="C96" s="22" t="s">
        <v>78</v>
      </c>
      <c r="D96" s="23">
        <f t="shared" si="3"/>
        <v>18.582253884953968</v>
      </c>
      <c r="E96" s="24">
        <v>0.000605425080825</v>
      </c>
      <c r="F96" s="25">
        <v>0.0006774706654431751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6" ht="15.75">
      <c r="A97" s="12" t="s">
        <v>241</v>
      </c>
      <c r="B97" s="32" t="s">
        <v>242</v>
      </c>
      <c r="C97" s="1" t="s">
        <v>26</v>
      </c>
      <c r="D97" s="19" t="s">
        <v>26</v>
      </c>
      <c r="E97" s="24"/>
      <c r="F97" s="25"/>
    </row>
    <row r="98" spans="1:6" ht="15.75">
      <c r="A98" s="7" t="s">
        <v>68</v>
      </c>
      <c r="B98" s="30" t="s">
        <v>243</v>
      </c>
      <c r="C98" s="28" t="s">
        <v>3</v>
      </c>
      <c r="D98" s="23">
        <f>E98*E$2*10+F98*E$2*2</f>
        <v>32890.58937636852</v>
      </c>
      <c r="E98" s="24">
        <v>1.07160239306025</v>
      </c>
      <c r="F98" s="25">
        <v>1.1991230778344197</v>
      </c>
    </row>
    <row r="99" spans="1:6" ht="15.75">
      <c r="A99" s="7" t="s">
        <v>244</v>
      </c>
      <c r="B99" s="30" t="s">
        <v>1</v>
      </c>
      <c r="C99" s="19" t="s">
        <v>26</v>
      </c>
      <c r="D99" s="23">
        <f>E99*E$2*10+F99*E$2*2</f>
        <v>45541.38782124518</v>
      </c>
      <c r="E99" s="24">
        <v>1.48377578808591</v>
      </c>
      <c r="F99" s="25">
        <v>1.6603451068681332</v>
      </c>
    </row>
    <row r="100" spans="1:6" ht="15.75">
      <c r="A100" s="7" t="s">
        <v>74</v>
      </c>
      <c r="B100" s="30" t="s">
        <v>245</v>
      </c>
      <c r="C100" s="1"/>
      <c r="D100" s="23">
        <f>E100*E$2*10+F100*E$2*2</f>
        <v>29112.81716155738</v>
      </c>
      <c r="E100" s="24">
        <v>0.9485194741285276</v>
      </c>
      <c r="F100" s="25">
        <v>1.0613932915498223</v>
      </c>
    </row>
    <row r="101" spans="1:6" ht="15.75">
      <c r="A101" s="7"/>
      <c r="B101" s="4" t="s">
        <v>82</v>
      </c>
      <c r="C101" s="1" t="s">
        <v>32</v>
      </c>
      <c r="D101" s="8">
        <f>SUM(D29:D60)+SUM(D63:D70)+SUM(D72:D77)+SUM(D79:D79)+SUM(D81:D83)+SUM(D85:D89)+SUM(D91:D96)+SUM(D98:D100)</f>
        <v>415557.3171783049</v>
      </c>
      <c r="E101" s="35">
        <f>SUM(E29:E60)+SUM(E63:E70)+SUM(E72:E77)+SUM(E79:E79)+SUM(E81:E83)+SUM(E85:E89)+SUM(E91:E96)+SUM(E98:E100)</f>
        <v>13.539198414666297</v>
      </c>
      <c r="F101" s="35">
        <f>SUM(F29:F60)+SUM(F63:F70)+SUM(F72:F77)+SUM(F79:F79)+SUM(F81:F83)+SUM(F85:F89)+SUM(F91:F96)+SUM(F98:F100)</f>
        <v>15.150363026011586</v>
      </c>
    </row>
    <row r="102" spans="1:4" ht="15.75">
      <c r="A102" s="42" t="s">
        <v>84</v>
      </c>
      <c r="B102" s="42"/>
      <c r="C102" s="42"/>
      <c r="D102" s="42"/>
    </row>
    <row r="103" spans="1:4" ht="15.75">
      <c r="A103" s="7" t="s">
        <v>85</v>
      </c>
      <c r="B103" s="1" t="s">
        <v>86</v>
      </c>
      <c r="C103" s="1" t="s">
        <v>87</v>
      </c>
      <c r="D103" s="39">
        <v>0</v>
      </c>
    </row>
    <row r="104" spans="1:4" ht="15.75">
      <c r="A104" s="7" t="s">
        <v>88</v>
      </c>
      <c r="B104" s="1" t="s">
        <v>89</v>
      </c>
      <c r="C104" s="1" t="s">
        <v>87</v>
      </c>
      <c r="D104" s="39">
        <v>0</v>
      </c>
    </row>
    <row r="105" spans="1:4" ht="15.75">
      <c r="A105" s="7" t="s">
        <v>90</v>
      </c>
      <c r="B105" s="1" t="s">
        <v>91</v>
      </c>
      <c r="C105" s="1" t="s">
        <v>87</v>
      </c>
      <c r="D105" s="39">
        <v>0</v>
      </c>
    </row>
    <row r="106" spans="1:4" ht="15.75">
      <c r="A106" s="7" t="s">
        <v>92</v>
      </c>
      <c r="B106" s="1" t="s">
        <v>93</v>
      </c>
      <c r="C106" s="1" t="s">
        <v>32</v>
      </c>
      <c r="D106" s="40">
        <v>-37645.39</v>
      </c>
    </row>
    <row r="107" spans="1:4" ht="15.75">
      <c r="A107" s="42" t="s">
        <v>94</v>
      </c>
      <c r="B107" s="42"/>
      <c r="C107" s="42"/>
      <c r="D107" s="42"/>
    </row>
    <row r="108" spans="1:4" ht="15.75">
      <c r="A108" s="7" t="s">
        <v>95</v>
      </c>
      <c r="B108" s="1" t="s">
        <v>31</v>
      </c>
      <c r="C108" s="1" t="s">
        <v>32</v>
      </c>
      <c r="D108" s="1">
        <v>0</v>
      </c>
    </row>
    <row r="109" spans="1:4" ht="31.5">
      <c r="A109" s="7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7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7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7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2" t="s">
        <v>102</v>
      </c>
      <c r="B114" s="42"/>
      <c r="C114" s="42"/>
      <c r="D114" s="42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2" t="s">
        <v>108</v>
      </c>
      <c r="B119" s="42"/>
      <c r="C119" s="42"/>
      <c r="D119" s="42"/>
    </row>
    <row r="120" spans="1:4" ht="15.75">
      <c r="A120" s="7" t="s">
        <v>109</v>
      </c>
      <c r="B120" s="1" t="s">
        <v>110</v>
      </c>
      <c r="C120" s="1" t="s">
        <v>87</v>
      </c>
      <c r="D120" s="37">
        <v>17</v>
      </c>
    </row>
    <row r="121" spans="1:4" ht="15.75">
      <c r="A121" s="7" t="s">
        <v>111</v>
      </c>
      <c r="B121" s="1" t="s">
        <v>112</v>
      </c>
      <c r="C121" s="1" t="s">
        <v>87</v>
      </c>
      <c r="D121" s="37">
        <v>0</v>
      </c>
    </row>
    <row r="122" spans="1:4" ht="31.5">
      <c r="A122" s="7" t="s">
        <v>113</v>
      </c>
      <c r="B122" s="1" t="s">
        <v>114</v>
      </c>
      <c r="C122" s="1" t="s">
        <v>32</v>
      </c>
      <c r="D122" s="38">
        <v>84700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2024-03-29T06:47:08Z</dcterms:modified>
  <cp:category/>
  <cp:version/>
  <cp:contentType/>
  <cp:contentStatus/>
</cp:coreProperties>
</file>