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<sst xmlns="http://schemas.openxmlformats.org/spreadsheetml/2006/main" count="370" uniqueCount="252">
  <si>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</si>
  <si>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</si>
  <si>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</si>
  <si>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</si>
  <si>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</si>
  <si>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</si>
  <si>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</si>
  <si>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</si>
  <si>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</si>
  <si>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</si>
  <si>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</si>
  <si>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</si>
  <si>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</si>
  <si>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</si>
  <si>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</si>
  <si>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</si>
  <si>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</si>
  <si>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</si>
  <si>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</si>
  <si>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</si>
  <si>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</si>
  <si>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</si>
  <si>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</si>
  <si>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</si>
  <si>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</si>
  <si>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</si>
  <si>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</si>
  <si>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</si>
  <si>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</si>
  <si>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</si>
  <si>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</si>
  <si>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</si>
  <si>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</si>
  <si>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</si>
  <si>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</si>
  <si>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</si>
  <si>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</si>
  <si>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</si>
  <si>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</si>
  <si>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</si>
  <si>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</si>
  <si>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</si>
  <si>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</si>
  <si>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</si>
  <si>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</si>
  <si>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</si>
  <si>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</si>
  <si>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</si>
  <si>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</si>
  <si>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</si>
  <si>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</si>
  <si>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</si>
  <si>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</si>
  <si>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</si>
  <si>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</si>
  <si>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</si>
  <si>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</si>
  <si>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</si>
  <si>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</si>
  <si>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</si>
  <si>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</si>
  <si>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</si>
  <si>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</si>
  <si>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</si>
  <si>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</si>
  <si>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</si>
  <si>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</si>
  <si>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</si>
  <si>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</si>
  <si>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</si>
  <si>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</si>
  <si>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</si>
  <si>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</si>
  <si>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</si>
  <si>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</si>
  <si>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</si>
  <si>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</si>
  <si>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</si>
  <si>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</si>
  <si>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</si>
  <si>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</si>
  <si>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</si>
  <si>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</si>
  <si>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</si>
  <si>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</si>
  <si>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</si>
  <si>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</si>
  <si>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</si>
  <si>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</si>
  <si>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</si>
  <si>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</si>
  <si>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</si>
  <si>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</si>
  <si>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</si>
  <si>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</si>
  <si>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</si>
  <si>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</si>
  <si>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</si>
  <si>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</si>
  <si>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</si>
  <si>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</si>
  <si>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</si>
  <si>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</si>
  <si>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</si>
  <si>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</si>
  <si>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</si>
  <si>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</si>
  <si>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</si>
  <si>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</si>
  <si>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</si>
  <si>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</si>
  <si>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</si>
  <si>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</si>
  <si>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</si>
  <si>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</si>
  <si>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</si>
  <si>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</si>
  <si>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</si>
  <si>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</si>
  <si>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</si>
  <si>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</si>
  <si>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</si>
  <si>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</si>
  <si>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</si>
  <si>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</si>
  <si>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</si>
  <si>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</si>
  <si>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</si>
  <si>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</si>
  <si>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</si>
  <si>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</si>
  <si>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</si>
  <si>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</si>
  <si>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</si>
  <si>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</si>
  <si>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</si>
  <si>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</si>
  <si>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</si>
  <si>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</si>
  <si>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</si>
  <si>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</si>
  <si>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</si>
  <si>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</si>
  <si>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</si>
  <si>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</si>
  <si>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</si>
  <si>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</si>
  <si>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</si>
  <si>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</si>
  <si>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</si>
  <si>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</si>
  <si>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</si>
  <si>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</si>
  <si>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</si>
  <si>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</si>
  <si>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</si>
  <si>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</si>
  <si>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</si>
  <si>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</si>
  <si>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</si>
  <si>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</si>
  <si>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</si>
  <si>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</si>
  <si>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</si>
  <si>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</si>
  <si>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</si>
  <si>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</si>
  <si>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</si>
  <si>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</si>
  <si>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</si>
  <si>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</si>
  <si>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</si>
  <si>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</si>
  <si>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</si>
  <si>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</si>
  <si>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</si>
  <si>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</si>
  <si>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</si>
  <si>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</si>
  <si>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</si>
  <si>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</si>
  <si>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</si>
  <si>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</si>
  <si>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</si>
  <si>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</si>
  <si>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</si>
  <si>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</si>
  <si>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</si>
  <si>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</si>
  <si>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</si>
  <si>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</si>
  <si>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</si>
  <si>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</si>
  <si>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</si>
  <si>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</si>
  <si>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</si>
  <si>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</si>
  <si>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</si>
  <si>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</si>
  <si>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</si>
  <si>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</si>
  <si>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</si>
  <si>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</si>
  <si>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</si>
  <si>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</si>
  <si>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</si>
  <si>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</si>
  <si>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</si>
  <si>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</si>
  <si>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</si>
  <si>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</si>
  <si>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</si>
  <si>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</si>
  <si>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</si>
  <si>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</si>
  <si>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</si>
  <si>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</si>
  <si>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</si>
  <si>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</si>
  <si>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</si>
  <si>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</si>
  <si>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</si>
  <si>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</si>
  <si>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</si>
  <si>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</si>
  <si>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</si>
  <si>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</si>
  <si>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</si>
  <si>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</si>
  <si>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</si>
  <si>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</si>
  <si>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</si>
  <si>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</si>
  <si>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</si>
  <si>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</si>
  <si>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</si>
  <si>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</si>
  <si>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</si>
  <si>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</si>
  <si>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</si>
  <si>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</si>
  <si>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</si>
  <si>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</si>
  <si>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</si>
  <si>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</si>
  <si>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</si>
  <si>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28  ул. Зегеля в  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</si>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</sst>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41" fillId="0" borderId="12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79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4" fontId="40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2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6570.18</v>
          </cell>
        </row>
        <row r="24">
          <cell r="D24">
            <v>-208504.8182002002</v>
          </cell>
        </row>
        <row r="25">
          <cell r="D25">
            <v>105666.84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Z125">
            <v>29913.573854422735</v>
          </cell>
        </row>
        <row r="126">
          <cell r="Z126">
            <v>33241.881044123256</v>
          </cell>
        </row>
        <row r="127">
          <cell r="Z127">
            <v>7773.798108939699</v>
          </cell>
        </row>
      </sheetData>
      <sheetData sheetId="1">
        <row r="124">
          <cell r="Z124">
            <v>137990.4689289728</v>
          </cell>
        </row>
        <row r="125">
          <cell r="Z125">
            <v>153343.85572526618</v>
          </cell>
        </row>
        <row r="126">
          <cell r="Z126">
            <v>35860.31049423239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S12" sqref="S12"/>
    </sheetView>
  </sheetViews>
  <sheetFormatPr defaultColWidth="9.140625" defaultRowHeight="15"/>
  <cols>
    <col min="1" max="1" width="9.140625" style="10" customWidth="1"/>
    <col min="2" max="2" width="62.421875" style="8" customWidth="1"/>
    <col min="3" max="3" width="24.28125" style="8" customWidth="1"/>
    <col min="4" max="4" width="62.7109375" style="8" customWidth="1"/>
    <col min="5" max="6" width="19.140625" style="8" hidden="1" customWidth="1"/>
    <col min="7" max="7" width="10.7109375" style="8" hidden="1" customWidth="1"/>
    <col min="8" max="11" width="9.140625" style="8" hidden="1" customWidth="1"/>
    <col min="12" max="22" width="9.140625" style="8" customWidth="1"/>
    <col min="23" max="16384" width="9.140625" style="31" customWidth="1"/>
  </cols>
  <sheetData>
    <row r="1" ht="15.75">
      <c r="E1" s="8" t="s">
        <v>111</v>
      </c>
    </row>
    <row r="2" spans="1:22" s="32" customFormat="1" ht="33.75" customHeight="1">
      <c r="A2" s="43" t="s">
        <v>246</v>
      </c>
      <c r="B2" s="43"/>
      <c r="C2" s="43"/>
      <c r="D2" s="43"/>
      <c r="E2" s="3">
        <v>2619.6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4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4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4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4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4" t="s">
        <v>17</v>
      </c>
      <c r="B9" s="1" t="s">
        <v>32</v>
      </c>
      <c r="C9" s="1" t="s">
        <v>33</v>
      </c>
      <c r="D9" s="38">
        <f>'[1]по форме'!$D$23</f>
        <v>6570.18</v>
      </c>
    </row>
    <row r="10" spans="1:5" ht="15.75">
      <c r="A10" s="4" t="s">
        <v>18</v>
      </c>
      <c r="B10" s="1" t="s">
        <v>34</v>
      </c>
      <c r="C10" s="1" t="s">
        <v>33</v>
      </c>
      <c r="D10" s="38">
        <f>'[1]по форме'!$D$24</f>
        <v>-208504.8182002002</v>
      </c>
      <c r="E10" s="7"/>
    </row>
    <row r="11" spans="1:4" ht="15.75">
      <c r="A11" s="4" t="s">
        <v>35</v>
      </c>
      <c r="B11" s="1" t="s">
        <v>36</v>
      </c>
      <c r="C11" s="1" t="s">
        <v>33</v>
      </c>
      <c r="D11" s="38">
        <f>'[1]по форме'!$D$25</f>
        <v>105666.84</v>
      </c>
    </row>
    <row r="12" spans="1:4" ht="31.5">
      <c r="A12" s="4" t="s">
        <v>37</v>
      </c>
      <c r="B12" s="1" t="s">
        <v>38</v>
      </c>
      <c r="C12" s="1" t="s">
        <v>33</v>
      </c>
      <c r="D12" s="38">
        <f>D13+D14+D15</f>
        <v>398123.8881559571</v>
      </c>
    </row>
    <row r="13" spans="1:4" ht="15.75">
      <c r="A13" s="4" t="s">
        <v>54</v>
      </c>
      <c r="B13" s="11" t="s">
        <v>39</v>
      </c>
      <c r="C13" s="1" t="s">
        <v>33</v>
      </c>
      <c r="D13" s="38">
        <f>'[2]УК 2022'!$Z$126+'[2]УК 2021'!$Z$125</f>
        <v>186585.73676938945</v>
      </c>
    </row>
    <row r="14" spans="1:4" ht="15.75">
      <c r="A14" s="4" t="s">
        <v>55</v>
      </c>
      <c r="B14" s="11" t="s">
        <v>40</v>
      </c>
      <c r="C14" s="1" t="s">
        <v>33</v>
      </c>
      <c r="D14" s="38">
        <f>'[2]УК 2022'!$Z$125+'[2]УК 2021'!$Z$124</f>
        <v>167904.04278339556</v>
      </c>
    </row>
    <row r="15" spans="1:4" ht="15.75">
      <c r="A15" s="4" t="s">
        <v>56</v>
      </c>
      <c r="B15" s="11" t="s">
        <v>41</v>
      </c>
      <c r="C15" s="1" t="s">
        <v>33</v>
      </c>
      <c r="D15" s="38">
        <f>'[2]УК 2022'!$Z$127+'[2]УК 2021'!$Z$126</f>
        <v>43634.10860317209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343782.5481559571</v>
      </c>
      <c r="E16" s="8">
        <v>343782.55</v>
      </c>
      <c r="F16" s="7">
        <f>D16-E16</f>
        <v>-0.0018440429121255875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343782.5481559571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141847.90995575686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2760.16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-256275.97820020036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41123.46</v>
      </c>
      <c r="E25" s="7">
        <f>D25+F16</f>
        <v>41123.45815595709</v>
      </c>
    </row>
    <row r="26" spans="1:4" ht="35.25" customHeight="1">
      <c r="A26" s="42" t="s">
        <v>62</v>
      </c>
      <c r="B26" s="42"/>
      <c r="C26" s="42"/>
      <c r="D26" s="42"/>
    </row>
    <row r="27" spans="1:22" s="32" customFormat="1" ht="27.75" customHeight="1">
      <c r="A27" s="9" t="s">
        <v>22</v>
      </c>
      <c r="B27" s="2" t="s">
        <v>64</v>
      </c>
      <c r="C27" s="2" t="s">
        <v>121</v>
      </c>
      <c r="D27" s="13" t="s">
        <v>122</v>
      </c>
      <c r="E27" s="41" t="s">
        <v>250</v>
      </c>
      <c r="F27" s="41" t="s">
        <v>251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6" ht="15.75">
      <c r="A28" s="9" t="s">
        <v>123</v>
      </c>
      <c r="B28" s="14" t="s">
        <v>124</v>
      </c>
      <c r="C28" s="15" t="s">
        <v>27</v>
      </c>
      <c r="D28" s="16" t="s">
        <v>27</v>
      </c>
      <c r="E28" s="41"/>
      <c r="F28" s="41"/>
    </row>
    <row r="29" spans="1:6" ht="15.75">
      <c r="A29" s="4" t="s">
        <v>67</v>
      </c>
      <c r="B29" s="34" t="s">
        <v>125</v>
      </c>
      <c r="C29" s="35" t="s">
        <v>126</v>
      </c>
      <c r="D29" s="17">
        <f>E29*E$2*10+F29*E$2*2</f>
        <v>1099.0069593017001</v>
      </c>
      <c r="E29" s="33">
        <v>0.03447889970399999</v>
      </c>
      <c r="F29" s="36">
        <v>0.037371679389165594</v>
      </c>
    </row>
    <row r="30" spans="1:6" ht="15.75">
      <c r="A30" s="4" t="s">
        <v>68</v>
      </c>
      <c r="B30" s="34" t="s">
        <v>114</v>
      </c>
      <c r="C30" s="35" t="s">
        <v>126</v>
      </c>
      <c r="D30" s="17">
        <f aca="true" t="shared" si="0" ref="D30:D60">E30*E$2*10+F30*E$2*2</f>
        <v>741.2172390106336</v>
      </c>
      <c r="E30" s="33">
        <v>0.023254042776</v>
      </c>
      <c r="F30" s="36">
        <v>0.0252050569649064</v>
      </c>
    </row>
    <row r="31" spans="1:6" ht="15.75">
      <c r="A31" s="4" t="s">
        <v>70</v>
      </c>
      <c r="B31" s="34" t="s">
        <v>79</v>
      </c>
      <c r="C31" s="35" t="s">
        <v>126</v>
      </c>
      <c r="D31" s="17">
        <f t="shared" si="0"/>
        <v>658.7489873989585</v>
      </c>
      <c r="E31" s="33">
        <v>0.020666784749999997</v>
      </c>
      <c r="F31" s="36">
        <v>0.022400727990524998</v>
      </c>
    </row>
    <row r="32" spans="1:6" ht="15.75">
      <c r="A32" s="4" t="s">
        <v>118</v>
      </c>
      <c r="B32" s="34" t="s">
        <v>127</v>
      </c>
      <c r="C32" s="35" t="s">
        <v>126</v>
      </c>
      <c r="D32" s="17">
        <f t="shared" si="0"/>
        <v>2005.018269322192</v>
      </c>
      <c r="E32" s="33">
        <v>0.062902990038</v>
      </c>
      <c r="F32" s="36">
        <v>0.0681805509021882</v>
      </c>
    </row>
    <row r="33" spans="1:22" s="32" customFormat="1" ht="15.75">
      <c r="A33" s="4" t="s">
        <v>119</v>
      </c>
      <c r="B33" s="34" t="s">
        <v>0</v>
      </c>
      <c r="C33" s="35" t="s">
        <v>126</v>
      </c>
      <c r="D33" s="17">
        <f t="shared" si="0"/>
        <v>20743.18662796563</v>
      </c>
      <c r="E33" s="33">
        <v>0.650771357937</v>
      </c>
      <c r="F33" s="36">
        <v>0.7053710748679144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6" ht="15.75">
      <c r="A34" s="4" t="s">
        <v>72</v>
      </c>
      <c r="B34" s="34" t="s">
        <v>128</v>
      </c>
      <c r="C34" s="35" t="s">
        <v>126</v>
      </c>
      <c r="D34" s="17">
        <f t="shared" si="0"/>
        <v>2395.8522631433257</v>
      </c>
      <c r="E34" s="33">
        <v>0.07516453757399999</v>
      </c>
      <c r="F34" s="36">
        <v>0.0814708422764586</v>
      </c>
    </row>
    <row r="35" spans="1:6" ht="15.75">
      <c r="A35" s="4" t="s">
        <v>73</v>
      </c>
      <c r="B35" s="34" t="s">
        <v>115</v>
      </c>
      <c r="C35" s="35" t="s">
        <v>126</v>
      </c>
      <c r="D35" s="17">
        <f t="shared" si="0"/>
        <v>3796.3526103535114</v>
      </c>
      <c r="E35" s="33">
        <v>0.11910212195249999</v>
      </c>
      <c r="F35" s="36">
        <v>0.12909478998431476</v>
      </c>
    </row>
    <row r="36" spans="1:6" ht="15.75">
      <c r="A36" s="4" t="s">
        <v>75</v>
      </c>
      <c r="B36" s="34" t="s">
        <v>15</v>
      </c>
      <c r="C36" s="35" t="s">
        <v>126</v>
      </c>
      <c r="D36" s="17">
        <f t="shared" si="0"/>
        <v>6629.899065556729</v>
      </c>
      <c r="E36" s="33">
        <v>0.20799834158849997</v>
      </c>
      <c r="F36" s="36">
        <v>0.22544940244777514</v>
      </c>
    </row>
    <row r="37" spans="1:6" ht="31.5">
      <c r="A37" s="4" t="s">
        <v>76</v>
      </c>
      <c r="B37" s="34" t="s">
        <v>129</v>
      </c>
      <c r="C37" s="35" t="s">
        <v>126</v>
      </c>
      <c r="D37" s="17">
        <f t="shared" si="0"/>
        <v>29.73272456638543</v>
      </c>
      <c r="E37" s="33">
        <v>0.0009327981224999999</v>
      </c>
      <c r="F37" s="36">
        <v>0.00101105988497775</v>
      </c>
    </row>
    <row r="38" spans="1:6" ht="15.75">
      <c r="A38" s="4" t="s">
        <v>120</v>
      </c>
      <c r="B38" s="34" t="s">
        <v>130</v>
      </c>
      <c r="C38" s="35" t="s">
        <v>126</v>
      </c>
      <c r="D38" s="17">
        <f t="shared" si="0"/>
        <v>5113.2452482440885</v>
      </c>
      <c r="E38" s="33">
        <v>0.16041670035299999</v>
      </c>
      <c r="F38" s="36">
        <v>0.17387566151261669</v>
      </c>
    </row>
    <row r="39" spans="1:6" ht="15.75">
      <c r="A39" s="4" t="s">
        <v>77</v>
      </c>
      <c r="B39" s="34" t="s">
        <v>131</v>
      </c>
      <c r="C39" s="35" t="s">
        <v>126</v>
      </c>
      <c r="D39" s="17">
        <f t="shared" si="0"/>
        <v>12457.014567821052</v>
      </c>
      <c r="E39" s="33">
        <v>0.3908111338695</v>
      </c>
      <c r="F39" s="36">
        <v>0.42360018800115107</v>
      </c>
    </row>
    <row r="40" spans="1:6" ht="31.5">
      <c r="A40" s="4" t="s">
        <v>132</v>
      </c>
      <c r="B40" s="34" t="s">
        <v>133</v>
      </c>
      <c r="C40" s="35" t="s">
        <v>126</v>
      </c>
      <c r="D40" s="17">
        <f t="shared" si="0"/>
        <v>158.38462140273336</v>
      </c>
      <c r="E40" s="33">
        <v>0.004968965327999999</v>
      </c>
      <c r="F40" s="36">
        <v>0.0053858615190192</v>
      </c>
    </row>
    <row r="41" spans="1:6" ht="31.5">
      <c r="A41" s="4" t="s">
        <v>134</v>
      </c>
      <c r="B41" s="34" t="s">
        <v>135</v>
      </c>
      <c r="C41" s="35" t="s">
        <v>126</v>
      </c>
      <c r="D41" s="17">
        <f t="shared" si="0"/>
        <v>572.1145935426522</v>
      </c>
      <c r="E41" s="33">
        <v>0.0179488232745</v>
      </c>
      <c r="F41" s="36">
        <v>0.01945472954723055</v>
      </c>
    </row>
    <row r="42" spans="1:6" ht="31.5">
      <c r="A42" s="4" t="s">
        <v>136</v>
      </c>
      <c r="B42" s="34" t="s">
        <v>137</v>
      </c>
      <c r="C42" s="35" t="s">
        <v>126</v>
      </c>
      <c r="D42" s="17">
        <f t="shared" si="0"/>
        <v>3432.687561255913</v>
      </c>
      <c r="E42" s="33">
        <v>0.10769293964699998</v>
      </c>
      <c r="F42" s="36">
        <v>0.1167283772833833</v>
      </c>
    </row>
    <row r="43" spans="1:6" ht="15.75">
      <c r="A43" s="4" t="s">
        <v>138</v>
      </c>
      <c r="B43" s="34" t="s">
        <v>139</v>
      </c>
      <c r="C43" s="35" t="s">
        <v>126</v>
      </c>
      <c r="D43" s="17">
        <f t="shared" si="0"/>
        <v>6215.991053149945</v>
      </c>
      <c r="E43" s="33">
        <v>0.19501289802449998</v>
      </c>
      <c r="F43" s="36">
        <v>0.21137448016875554</v>
      </c>
    </row>
    <row r="44" spans="1:6" ht="15.75">
      <c r="A44" s="4" t="s">
        <v>140</v>
      </c>
      <c r="B44" s="34" t="s">
        <v>141</v>
      </c>
      <c r="C44" s="35" t="s">
        <v>126</v>
      </c>
      <c r="D44" s="17">
        <f t="shared" si="0"/>
        <v>11359.93044340149</v>
      </c>
      <c r="E44" s="33">
        <v>0.3563925588345</v>
      </c>
      <c r="F44" s="36">
        <v>0.38629389452071455</v>
      </c>
    </row>
    <row r="45" spans="1:6" ht="15.75">
      <c r="A45" s="4" t="s">
        <v>142</v>
      </c>
      <c r="B45" s="34" t="s">
        <v>143</v>
      </c>
      <c r="C45" s="35" t="s">
        <v>126</v>
      </c>
      <c r="D45" s="17">
        <f t="shared" si="0"/>
        <v>1501.698434896015</v>
      </c>
      <c r="E45" s="33">
        <v>0.0471124493655</v>
      </c>
      <c r="F45" s="36">
        <v>0.051065183867265454</v>
      </c>
    </row>
    <row r="46" spans="1:6" ht="15.75">
      <c r="A46" s="4" t="s">
        <v>144</v>
      </c>
      <c r="B46" s="34" t="s">
        <v>14</v>
      </c>
      <c r="C46" s="35" t="s">
        <v>126</v>
      </c>
      <c r="D46" s="17">
        <f t="shared" si="0"/>
        <v>24708.250195200017</v>
      </c>
      <c r="E46" s="33">
        <v>0.7751664110325</v>
      </c>
      <c r="F46" s="36">
        <v>0.8402028729181268</v>
      </c>
    </row>
    <row r="47" spans="1:6" ht="31.5">
      <c r="A47" s="4" t="s">
        <v>145</v>
      </c>
      <c r="B47" s="34" t="s">
        <v>146</v>
      </c>
      <c r="C47" s="35" t="s">
        <v>126</v>
      </c>
      <c r="D47" s="17">
        <f t="shared" si="0"/>
        <v>2570.224900510498</v>
      </c>
      <c r="E47" s="33">
        <v>0.08063509135349999</v>
      </c>
      <c r="F47" s="36">
        <v>0.08740037551805864</v>
      </c>
    </row>
    <row r="48" spans="1:6" ht="31.5">
      <c r="A48" s="4" t="s">
        <v>147</v>
      </c>
      <c r="B48" s="34" t="s">
        <v>148</v>
      </c>
      <c r="C48" s="35" t="s">
        <v>126</v>
      </c>
      <c r="D48" s="17">
        <f t="shared" si="0"/>
        <v>5594.844170112787</v>
      </c>
      <c r="E48" s="33">
        <v>0.17552579569049997</v>
      </c>
      <c r="F48" s="36">
        <v>0.19025240994893294</v>
      </c>
    </row>
    <row r="49" spans="1:6" ht="31.5">
      <c r="A49" s="4" t="s">
        <v>149</v>
      </c>
      <c r="B49" s="34" t="s">
        <v>150</v>
      </c>
      <c r="C49" s="35" t="s">
        <v>126</v>
      </c>
      <c r="D49" s="17">
        <f t="shared" si="0"/>
        <v>2044.009087765536</v>
      </c>
      <c r="E49" s="33">
        <v>0.0641262402705</v>
      </c>
      <c r="F49" s="36">
        <v>0.06950643182919496</v>
      </c>
    </row>
    <row r="50" spans="1:6" ht="31.5">
      <c r="A50" s="4" t="s">
        <v>151</v>
      </c>
      <c r="B50" s="34" t="s">
        <v>152</v>
      </c>
      <c r="C50" s="35" t="s">
        <v>126</v>
      </c>
      <c r="D50" s="17">
        <f t="shared" si="0"/>
        <v>3956.161553891161</v>
      </c>
      <c r="E50" s="33">
        <v>0.12411577222049998</v>
      </c>
      <c r="F50" s="36">
        <v>0.13452908550979994</v>
      </c>
    </row>
    <row r="51" spans="1:6" ht="47.25" customHeight="1">
      <c r="A51" s="4" t="s">
        <v>153</v>
      </c>
      <c r="B51" s="34" t="s">
        <v>154</v>
      </c>
      <c r="C51" s="35" t="s">
        <v>126</v>
      </c>
      <c r="D51" s="17">
        <f t="shared" si="0"/>
        <v>2421.8817501589283</v>
      </c>
      <c r="E51" s="33">
        <v>0.07598115485250001</v>
      </c>
      <c r="F51" s="36">
        <v>0.08235597374462476</v>
      </c>
    </row>
    <row r="52" spans="1:6" ht="15.75">
      <c r="A52" s="4" t="s">
        <v>155</v>
      </c>
      <c r="B52" s="34" t="s">
        <v>112</v>
      </c>
      <c r="C52" s="35" t="s">
        <v>126</v>
      </c>
      <c r="D52" s="17">
        <f t="shared" si="0"/>
        <v>2838.1042860349503</v>
      </c>
      <c r="E52" s="33">
        <v>0.08903921144399998</v>
      </c>
      <c r="F52" s="36">
        <v>0.09650960128415159</v>
      </c>
    </row>
    <row r="53" spans="1:6" ht="15.75">
      <c r="A53" s="4" t="s">
        <v>156</v>
      </c>
      <c r="B53" s="34" t="s">
        <v>157</v>
      </c>
      <c r="C53" s="35" t="s">
        <v>126</v>
      </c>
      <c r="D53" s="17">
        <f t="shared" si="0"/>
        <v>804.2791015340688</v>
      </c>
      <c r="E53" s="33">
        <v>0.025232468494499994</v>
      </c>
      <c r="F53" s="36">
        <v>0.027349472601188547</v>
      </c>
    </row>
    <row r="54" spans="1:6" ht="31.5">
      <c r="A54" s="4" t="s">
        <v>158</v>
      </c>
      <c r="B54" s="34" t="s">
        <v>159</v>
      </c>
      <c r="C54" s="35" t="s">
        <v>126</v>
      </c>
      <c r="D54" s="17">
        <f t="shared" si="0"/>
        <v>10276.733459797362</v>
      </c>
      <c r="E54" s="33">
        <v>0.32240966196449994</v>
      </c>
      <c r="F54" s="36">
        <v>0.34945983260332153</v>
      </c>
    </row>
    <row r="55" spans="1:6" ht="15.75">
      <c r="A55" s="4" t="s">
        <v>160</v>
      </c>
      <c r="B55" s="34" t="s">
        <v>162</v>
      </c>
      <c r="C55" s="35" t="s">
        <v>126</v>
      </c>
      <c r="D55" s="17">
        <f t="shared" si="0"/>
        <v>2136.4832023750005</v>
      </c>
      <c r="E55" s="33">
        <v>0.06702741</v>
      </c>
      <c r="F55" s="36">
        <v>0.072651009699</v>
      </c>
    </row>
    <row r="56" spans="1:6" ht="15.75">
      <c r="A56" s="4" t="s">
        <v>161</v>
      </c>
      <c r="B56" s="34" t="s">
        <v>164</v>
      </c>
      <c r="C56" s="35" t="s">
        <v>165</v>
      </c>
      <c r="D56" s="17">
        <f t="shared" si="0"/>
        <v>14195.25730127335</v>
      </c>
      <c r="E56" s="33">
        <v>0.4453446346454999</v>
      </c>
      <c r="F56" s="36">
        <v>0.48270904949225735</v>
      </c>
    </row>
    <row r="57" spans="1:6" ht="31.5">
      <c r="A57" s="4" t="s">
        <v>163</v>
      </c>
      <c r="B57" s="34" t="s">
        <v>167</v>
      </c>
      <c r="C57" s="35" t="s">
        <v>6</v>
      </c>
      <c r="D57" s="17">
        <f t="shared" si="0"/>
        <v>4916.688793625589</v>
      </c>
      <c r="E57" s="33">
        <v>0.154250178633</v>
      </c>
      <c r="F57" s="36">
        <v>0.1671917686203087</v>
      </c>
    </row>
    <row r="58" spans="1:6" ht="15.75">
      <c r="A58" s="4" t="s">
        <v>166</v>
      </c>
      <c r="B58" s="34" t="s">
        <v>169</v>
      </c>
      <c r="C58" s="35" t="s">
        <v>6</v>
      </c>
      <c r="D58" s="17">
        <f t="shared" si="0"/>
        <v>3424.070412339667</v>
      </c>
      <c r="E58" s="33">
        <v>0.10742259575999998</v>
      </c>
      <c r="F58" s="36">
        <v>0.11643535154426399</v>
      </c>
    </row>
    <row r="59" spans="1:22" s="32" customFormat="1" ht="24.75" customHeight="1">
      <c r="A59" s="4" t="s">
        <v>168</v>
      </c>
      <c r="B59" s="34" t="s">
        <v>171</v>
      </c>
      <c r="C59" s="35" t="s">
        <v>172</v>
      </c>
      <c r="D59" s="17">
        <f t="shared" si="0"/>
        <v>5141.161962088456</v>
      </c>
      <c r="E59" s="33">
        <v>0.161292525177</v>
      </c>
      <c r="F59" s="36">
        <v>0.1748249680393503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6" ht="15.75">
      <c r="A60" s="4" t="s">
        <v>170</v>
      </c>
      <c r="B60" s="34" t="s">
        <v>173</v>
      </c>
      <c r="C60" s="35" t="s">
        <v>172</v>
      </c>
      <c r="D60" s="17">
        <f t="shared" si="0"/>
        <v>1713.4951363581235</v>
      </c>
      <c r="E60" s="33">
        <v>0.0537570999435</v>
      </c>
      <c r="F60" s="36">
        <v>0.05826732062875966</v>
      </c>
    </row>
    <row r="61" spans="1:6" ht="15.75">
      <c r="A61" s="18" t="s">
        <v>174</v>
      </c>
      <c r="B61" s="19" t="s">
        <v>175</v>
      </c>
      <c r="C61" s="20" t="s">
        <v>27</v>
      </c>
      <c r="D61" s="20" t="s">
        <v>27</v>
      </c>
      <c r="E61" s="33"/>
      <c r="F61" s="37"/>
    </row>
    <row r="62" spans="1:6" ht="31.5">
      <c r="A62" s="21" t="s">
        <v>176</v>
      </c>
      <c r="B62" s="22" t="s">
        <v>177</v>
      </c>
      <c r="C62" s="20" t="s">
        <v>27</v>
      </c>
      <c r="D62" s="20" t="s">
        <v>27</v>
      </c>
      <c r="E62" s="33"/>
      <c r="F62" s="37"/>
    </row>
    <row r="63" spans="1:6" ht="31.5">
      <c r="A63" s="4" t="s">
        <v>178</v>
      </c>
      <c r="B63" s="22" t="s">
        <v>8</v>
      </c>
      <c r="C63" s="20" t="s">
        <v>27</v>
      </c>
      <c r="D63" s="17">
        <f aca="true" t="shared" si="1" ref="D63:D70">E63*E$2*10+F63*E$2*2</f>
        <v>5661.6804862937515</v>
      </c>
      <c r="E63" s="33">
        <v>0.1776226365</v>
      </c>
      <c r="F63" s="36">
        <v>0.19252517570235</v>
      </c>
    </row>
    <row r="64" spans="1:22" s="32" customFormat="1" ht="33" customHeight="1">
      <c r="A64" s="4" t="s">
        <v>179</v>
      </c>
      <c r="B64" s="22" t="s">
        <v>180</v>
      </c>
      <c r="C64" s="23" t="s">
        <v>11</v>
      </c>
      <c r="D64" s="17">
        <f t="shared" si="1"/>
        <v>10718.024065247919</v>
      </c>
      <c r="E64" s="33">
        <v>0.3362541735</v>
      </c>
      <c r="F64" s="36">
        <v>0.36446589865665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6" ht="15.75">
      <c r="A65" s="4" t="s">
        <v>181</v>
      </c>
      <c r="B65" s="22" t="s">
        <v>182</v>
      </c>
      <c r="C65" s="23" t="s">
        <v>10</v>
      </c>
      <c r="D65" s="17">
        <f t="shared" si="1"/>
        <v>2741.820109714584</v>
      </c>
      <c r="E65" s="33">
        <v>0.08601850949999999</v>
      </c>
      <c r="F65" s="36">
        <v>0.09323546244705</v>
      </c>
    </row>
    <row r="66" spans="1:6" ht="15.75">
      <c r="A66" s="4" t="s">
        <v>183</v>
      </c>
      <c r="B66" s="22" t="s">
        <v>13</v>
      </c>
      <c r="C66" s="23" t="s">
        <v>10</v>
      </c>
      <c r="D66" s="17">
        <f t="shared" si="1"/>
        <v>5626.072432920835</v>
      </c>
      <c r="E66" s="33">
        <v>0.17650551299999998</v>
      </c>
      <c r="F66" s="36">
        <v>0.1913143255407</v>
      </c>
    </row>
    <row r="67" spans="1:6" ht="15.75">
      <c r="A67" s="4" t="s">
        <v>184</v>
      </c>
      <c r="B67" s="22" t="s">
        <v>117</v>
      </c>
      <c r="C67" s="23" t="s">
        <v>126</v>
      </c>
      <c r="D67" s="17">
        <f t="shared" si="1"/>
        <v>1459.9301882895838</v>
      </c>
      <c r="E67" s="33">
        <v>0.0458020635</v>
      </c>
      <c r="F67" s="36">
        <v>0.04964485662765</v>
      </c>
    </row>
    <row r="68" spans="1:6" ht="31.5">
      <c r="A68" s="4" t="s">
        <v>185</v>
      </c>
      <c r="B68" s="22" t="s">
        <v>186</v>
      </c>
      <c r="C68" s="23" t="s">
        <v>126</v>
      </c>
      <c r="D68" s="17">
        <f t="shared" si="1"/>
        <v>7691.339528550002</v>
      </c>
      <c r="E68" s="33">
        <v>0.24129867599999996</v>
      </c>
      <c r="F68" s="36">
        <v>0.2615436349164</v>
      </c>
    </row>
    <row r="69" spans="1:6" ht="15.75">
      <c r="A69" s="4" t="s">
        <v>187</v>
      </c>
      <c r="B69" s="22" t="s">
        <v>188</v>
      </c>
      <c r="C69" s="23" t="s">
        <v>9</v>
      </c>
      <c r="D69" s="17">
        <f t="shared" si="1"/>
        <v>1566.7543484083335</v>
      </c>
      <c r="E69" s="33">
        <v>0.04915343399999999</v>
      </c>
      <c r="F69" s="36">
        <v>0.05327740711259999</v>
      </c>
    </row>
    <row r="70" spans="1:22" s="32" customFormat="1" ht="27" customHeight="1">
      <c r="A70" s="4" t="s">
        <v>189</v>
      </c>
      <c r="B70" s="22" t="s">
        <v>190</v>
      </c>
      <c r="C70" s="23" t="s">
        <v>7</v>
      </c>
      <c r="D70" s="17">
        <f t="shared" si="1"/>
        <v>1210.673814679167</v>
      </c>
      <c r="E70" s="33">
        <v>0.037982199</v>
      </c>
      <c r="F70" s="36">
        <v>0.04116890549610001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6" ht="31.5">
      <c r="A71" s="4" t="s">
        <v>69</v>
      </c>
      <c r="B71" s="22" t="s">
        <v>191</v>
      </c>
      <c r="C71" s="16" t="s">
        <v>27</v>
      </c>
      <c r="D71" s="16" t="s">
        <v>27</v>
      </c>
      <c r="E71" s="33"/>
      <c r="F71" s="37"/>
    </row>
    <row r="72" spans="1:6" ht="15.75">
      <c r="A72" s="4" t="s">
        <v>192</v>
      </c>
      <c r="B72" s="22" t="s">
        <v>193</v>
      </c>
      <c r="C72" s="23" t="s">
        <v>11</v>
      </c>
      <c r="D72" s="17">
        <f aca="true" t="shared" si="2" ref="D72:D77">E72*E$2*10+F72*E$2*2</f>
        <v>9542.958303941668</v>
      </c>
      <c r="E72" s="33">
        <v>0.29938909799999996</v>
      </c>
      <c r="F72" s="36">
        <v>0.3245078433222</v>
      </c>
    </row>
    <row r="73" spans="1:6" ht="15.75">
      <c r="A73" s="4" t="s">
        <v>194</v>
      </c>
      <c r="B73" s="22" t="s">
        <v>195</v>
      </c>
      <c r="C73" s="23" t="s">
        <v>11</v>
      </c>
      <c r="D73" s="17">
        <f t="shared" si="2"/>
        <v>22860.370265412505</v>
      </c>
      <c r="E73" s="33">
        <v>0.717193287</v>
      </c>
      <c r="F73" s="36">
        <v>0.7773658037793</v>
      </c>
    </row>
    <row r="74" spans="1:6" ht="15.75">
      <c r="A74" s="4" t="s">
        <v>196</v>
      </c>
      <c r="B74" s="22" t="s">
        <v>113</v>
      </c>
      <c r="C74" s="23" t="s">
        <v>197</v>
      </c>
      <c r="D74" s="17">
        <f t="shared" si="2"/>
        <v>2029.6590422562508</v>
      </c>
      <c r="E74" s="33">
        <v>0.0636760395</v>
      </c>
      <c r="F74" s="36">
        <v>0.06901845921405</v>
      </c>
    </row>
    <row r="75" spans="1:6" ht="15.75">
      <c r="A75" s="4" t="s">
        <v>198</v>
      </c>
      <c r="B75" s="22" t="s">
        <v>199</v>
      </c>
      <c r="C75" s="23" t="s">
        <v>9</v>
      </c>
      <c r="D75" s="17">
        <f t="shared" si="2"/>
        <v>854.5932809500003</v>
      </c>
      <c r="E75" s="33">
        <v>0.026810964</v>
      </c>
      <c r="F75" s="36">
        <v>0.029060403879600002</v>
      </c>
    </row>
    <row r="76" spans="1:6" ht="15.75">
      <c r="A76" s="4" t="s">
        <v>200</v>
      </c>
      <c r="B76" s="22" t="s">
        <v>201</v>
      </c>
      <c r="C76" s="23" t="s">
        <v>12</v>
      </c>
      <c r="D76" s="17">
        <f t="shared" si="2"/>
        <v>10112.687157908334</v>
      </c>
      <c r="E76" s="33">
        <v>0.3172630739999999</v>
      </c>
      <c r="F76" s="36">
        <v>0.3438814459085999</v>
      </c>
    </row>
    <row r="77" spans="1:6" ht="15.75">
      <c r="A77" s="4" t="s">
        <v>202</v>
      </c>
      <c r="B77" s="22" t="s">
        <v>203</v>
      </c>
      <c r="C77" s="23" t="s">
        <v>11</v>
      </c>
      <c r="D77" s="17">
        <f t="shared" si="2"/>
        <v>427.2966404750002</v>
      </c>
      <c r="E77" s="33">
        <v>0.013405482</v>
      </c>
      <c r="F77" s="36">
        <v>0.014530201939800001</v>
      </c>
    </row>
    <row r="78" spans="1:6" ht="15.75">
      <c r="A78" s="9" t="s">
        <v>204</v>
      </c>
      <c r="B78" s="24" t="s">
        <v>205</v>
      </c>
      <c r="C78" s="16" t="s">
        <v>27</v>
      </c>
      <c r="D78" s="16" t="s">
        <v>27</v>
      </c>
      <c r="E78" s="33"/>
      <c r="F78" s="36"/>
    </row>
    <row r="79" spans="1:6" ht="15.75">
      <c r="A79" s="4" t="s">
        <v>65</v>
      </c>
      <c r="B79" s="25" t="s">
        <v>2</v>
      </c>
      <c r="C79" s="29" t="s">
        <v>206</v>
      </c>
      <c r="D79" s="17">
        <f>E79*E$2*10+F79*E$2*2</f>
        <v>1555.4309874357461</v>
      </c>
      <c r="E79" s="33">
        <v>0.048798188726999994</v>
      </c>
      <c r="F79" s="36">
        <v>0.052892356761195296</v>
      </c>
    </row>
    <row r="80" spans="1:6" ht="15.75">
      <c r="A80" s="4" t="s">
        <v>207</v>
      </c>
      <c r="B80" s="25" t="s">
        <v>3</v>
      </c>
      <c r="C80" s="23" t="s">
        <v>126</v>
      </c>
      <c r="D80" s="17">
        <f>E80*E$2*10+F80*E$2*2</f>
        <v>1059.5176281111358</v>
      </c>
      <c r="E80" s="33">
        <v>0.0332400097425</v>
      </c>
      <c r="F80" s="36">
        <v>0.03602884655989575</v>
      </c>
    </row>
    <row r="81" spans="1:22" s="32" customFormat="1" ht="31.5">
      <c r="A81" s="9" t="s">
        <v>208</v>
      </c>
      <c r="B81" s="26" t="s">
        <v>209</v>
      </c>
      <c r="C81" s="16" t="s">
        <v>27</v>
      </c>
      <c r="D81" s="16" t="s">
        <v>27</v>
      </c>
      <c r="E81" s="33"/>
      <c r="F81" s="3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6" ht="31.5">
      <c r="A82" s="4" t="s">
        <v>66</v>
      </c>
      <c r="B82" s="27" t="s">
        <v>210</v>
      </c>
      <c r="C82" s="23" t="s">
        <v>211</v>
      </c>
      <c r="D82" s="17">
        <f>E82*E$2*10+F82*E$2*2</f>
        <v>864.527927841044</v>
      </c>
      <c r="E82" s="33">
        <v>0.027122641456499997</v>
      </c>
      <c r="F82" s="36">
        <v>0.02939823107470035</v>
      </c>
    </row>
    <row r="83" spans="1:6" ht="31.5">
      <c r="A83" s="4" t="s">
        <v>212</v>
      </c>
      <c r="B83" s="22" t="s">
        <v>213</v>
      </c>
      <c r="C83" s="23" t="s">
        <v>206</v>
      </c>
      <c r="D83" s="17">
        <f>E83*E$2*10+F83*E$2*2</f>
        <v>2305.372199522744</v>
      </c>
      <c r="E83" s="33">
        <v>0.07232592676049998</v>
      </c>
      <c r="F83" s="36">
        <v>0.07839407201570593</v>
      </c>
    </row>
    <row r="84" spans="1:6" ht="15.75">
      <c r="A84" s="4" t="s">
        <v>71</v>
      </c>
      <c r="B84" s="27" t="s">
        <v>214</v>
      </c>
      <c r="C84" s="23" t="s">
        <v>126</v>
      </c>
      <c r="D84" s="17">
        <f>E84*E$2*10+F84*E$2*2</f>
        <v>2219.485574787269</v>
      </c>
      <c r="E84" s="33">
        <v>0.06963142487849998</v>
      </c>
      <c r="F84" s="36">
        <v>0.07547350142580614</v>
      </c>
    </row>
    <row r="85" spans="1:6" ht="15.75">
      <c r="A85" s="9" t="s">
        <v>81</v>
      </c>
      <c r="B85" s="26" t="s">
        <v>215</v>
      </c>
      <c r="C85" s="16" t="s">
        <v>27</v>
      </c>
      <c r="D85" s="16" t="s">
        <v>27</v>
      </c>
      <c r="E85" s="33"/>
      <c r="F85" s="37"/>
    </row>
    <row r="86" spans="1:6" ht="31.5">
      <c r="A86" s="4" t="s">
        <v>216</v>
      </c>
      <c r="B86" s="22" t="s">
        <v>217</v>
      </c>
      <c r="C86" s="28" t="s">
        <v>5</v>
      </c>
      <c r="D86" s="17">
        <f>E86*E$2*10+F86*E$2*2</f>
        <v>25313.765142806464</v>
      </c>
      <c r="E86" s="33">
        <v>0.7941630961499999</v>
      </c>
      <c r="F86" s="36">
        <v>0.860793379916985</v>
      </c>
    </row>
    <row r="87" spans="1:22" s="32" customFormat="1" ht="31.5">
      <c r="A87" s="4" t="s">
        <v>218</v>
      </c>
      <c r="B87" s="22" t="s">
        <v>219</v>
      </c>
      <c r="C87" s="28" t="s">
        <v>10</v>
      </c>
      <c r="D87" s="17">
        <f>E87*E$2*10+F87*E$2*2</f>
        <v>10109.126352571044</v>
      </c>
      <c r="E87" s="33">
        <v>0.31715136164999996</v>
      </c>
      <c r="F87" s="36">
        <v>0.343760360892435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6" ht="15.75">
      <c r="A88" s="4" t="s">
        <v>220</v>
      </c>
      <c r="B88" s="22" t="s">
        <v>221</v>
      </c>
      <c r="C88" s="28" t="s">
        <v>6</v>
      </c>
      <c r="D88" s="17">
        <f>E88*E$2*10+F88*E$2*2</f>
        <v>1922.8348821375005</v>
      </c>
      <c r="E88" s="33">
        <v>0.06032466899999999</v>
      </c>
      <c r="F88" s="36">
        <v>0.0653859087291</v>
      </c>
    </row>
    <row r="89" spans="1:6" ht="15.75">
      <c r="A89" s="4" t="s">
        <v>222</v>
      </c>
      <c r="B89" s="22" t="s">
        <v>223</v>
      </c>
      <c r="C89" s="28" t="s">
        <v>12</v>
      </c>
      <c r="D89" s="17">
        <f>E89*E$2*10+F89*E$2*2</f>
        <v>918.6877770212502</v>
      </c>
      <c r="E89" s="33">
        <v>0.028821786299999996</v>
      </c>
      <c r="F89" s="36">
        <v>0.031239934170569996</v>
      </c>
    </row>
    <row r="90" spans="1:6" ht="15.75">
      <c r="A90" s="4" t="s">
        <v>224</v>
      </c>
      <c r="B90" s="25" t="s">
        <v>225</v>
      </c>
      <c r="C90" s="29" t="s">
        <v>74</v>
      </c>
      <c r="D90" s="17">
        <f>E90*E$2*10+F90*E$2*2</f>
        <v>384.5669764275001</v>
      </c>
      <c r="E90" s="33">
        <v>0.012064933799999998</v>
      </c>
      <c r="F90" s="36">
        <v>0.01307718174582</v>
      </c>
    </row>
    <row r="91" spans="1:6" ht="15.75">
      <c r="A91" s="4" t="s">
        <v>226</v>
      </c>
      <c r="B91" s="27" t="s">
        <v>227</v>
      </c>
      <c r="C91" s="16" t="s">
        <v>27</v>
      </c>
      <c r="D91" s="16" t="s">
        <v>27</v>
      </c>
      <c r="E91" s="33"/>
      <c r="F91" s="37"/>
    </row>
    <row r="92" spans="1:6" ht="31.5" customHeight="1">
      <c r="A92" s="4" t="s">
        <v>228</v>
      </c>
      <c r="B92" s="25" t="s">
        <v>229</v>
      </c>
      <c r="C92" s="23" t="s">
        <v>74</v>
      </c>
      <c r="D92" s="17">
        <f aca="true" t="shared" si="3" ref="D92:D97">E92*E$2*10+F92*E$2*2</f>
        <v>117.506576130625</v>
      </c>
      <c r="E92" s="33">
        <v>0.0036865075499999994</v>
      </c>
      <c r="F92" s="36">
        <v>0.003995805533445</v>
      </c>
    </row>
    <row r="93" spans="1:6" ht="15.75">
      <c r="A93" s="4" t="s">
        <v>230</v>
      </c>
      <c r="B93" s="25" t="s">
        <v>231</v>
      </c>
      <c r="C93" s="23" t="s">
        <v>74</v>
      </c>
      <c r="D93" s="17">
        <f t="shared" si="3"/>
        <v>17.80402668645834</v>
      </c>
      <c r="E93" s="33">
        <v>0.00055856175</v>
      </c>
      <c r="F93" s="36">
        <v>0.000605425080825</v>
      </c>
    </row>
    <row r="94" spans="1:6" ht="15.75">
      <c r="A94" s="4" t="s">
        <v>232</v>
      </c>
      <c r="B94" s="25" t="s">
        <v>233</v>
      </c>
      <c r="C94" s="29" t="s">
        <v>74</v>
      </c>
      <c r="D94" s="17">
        <f t="shared" si="3"/>
        <v>17.80402668645834</v>
      </c>
      <c r="E94" s="33">
        <v>0.00055856175</v>
      </c>
      <c r="F94" s="36">
        <v>0.000605425080825</v>
      </c>
    </row>
    <row r="95" spans="1:6" ht="15.75">
      <c r="A95" s="4" t="s">
        <v>234</v>
      </c>
      <c r="B95" s="25" t="s">
        <v>235</v>
      </c>
      <c r="C95" s="23" t="s">
        <v>74</v>
      </c>
      <c r="D95" s="17">
        <f t="shared" si="3"/>
        <v>99.7025494441667</v>
      </c>
      <c r="E95" s="33">
        <v>0.0031279458</v>
      </c>
      <c r="F95" s="36">
        <v>0.00339038045262</v>
      </c>
    </row>
    <row r="96" spans="1:6" ht="15.75">
      <c r="A96" s="4" t="s">
        <v>236</v>
      </c>
      <c r="B96" s="25" t="s">
        <v>237</v>
      </c>
      <c r="C96" s="23" t="s">
        <v>74</v>
      </c>
      <c r="D96" s="17">
        <f t="shared" si="3"/>
        <v>3.5608053372916677</v>
      </c>
      <c r="E96" s="33">
        <v>0.00011171235</v>
      </c>
      <c r="F96" s="36">
        <v>0.00012108501616500001</v>
      </c>
    </row>
    <row r="97" spans="1:22" s="32" customFormat="1" ht="15.75">
      <c r="A97" s="4" t="s">
        <v>238</v>
      </c>
      <c r="B97" s="25" t="s">
        <v>239</v>
      </c>
      <c r="C97" s="29" t="s">
        <v>74</v>
      </c>
      <c r="D97" s="17">
        <f t="shared" si="3"/>
        <v>17.80402668645834</v>
      </c>
      <c r="E97" s="33">
        <v>0.00055856175</v>
      </c>
      <c r="F97" s="36">
        <v>0.000605425080825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6" ht="15.75">
      <c r="A98" s="9" t="s">
        <v>84</v>
      </c>
      <c r="B98" s="26" t="s">
        <v>240</v>
      </c>
      <c r="C98" s="1" t="s">
        <v>27</v>
      </c>
      <c r="D98" s="16" t="s">
        <v>27</v>
      </c>
      <c r="E98" s="33"/>
      <c r="F98" s="37"/>
    </row>
    <row r="99" spans="1:6" ht="15.75">
      <c r="A99" s="4" t="s">
        <v>241</v>
      </c>
      <c r="B99" s="25" t="s">
        <v>242</v>
      </c>
      <c r="C99" s="23" t="s">
        <v>4</v>
      </c>
      <c r="D99" s="17">
        <f>E99*E$2*10+F99*E$2*2</f>
        <v>31513.127235031254</v>
      </c>
      <c r="E99" s="33">
        <v>0.9886542974999999</v>
      </c>
      <c r="F99" s="36">
        <v>1.07160239306025</v>
      </c>
    </row>
    <row r="100" spans="1:6" ht="15.75">
      <c r="A100" s="4" t="s">
        <v>243</v>
      </c>
      <c r="B100" s="25" t="s">
        <v>1</v>
      </c>
      <c r="C100" s="16" t="s">
        <v>27</v>
      </c>
      <c r="D100" s="17">
        <f>E100*E$2*10+F100*E$2*2</f>
        <v>43634.10860317209</v>
      </c>
      <c r="E100" s="33">
        <v>1.3689231369</v>
      </c>
      <c r="F100" s="37">
        <v>1.48377578808591</v>
      </c>
    </row>
    <row r="101" spans="1:6" ht="15.75">
      <c r="A101" s="4" t="s">
        <v>244</v>
      </c>
      <c r="B101" s="25" t="s">
        <v>245</v>
      </c>
      <c r="C101" s="1"/>
      <c r="D101" s="17">
        <f>E101*E$2*10+F101*E$2*2</f>
        <v>27893.56860967428</v>
      </c>
      <c r="E101" s="33">
        <v>0.8750986937249999</v>
      </c>
      <c r="F101" s="36">
        <v>0.9485194741285276</v>
      </c>
    </row>
    <row r="102" spans="1:6" ht="15.75">
      <c r="A102" s="4"/>
      <c r="B102" s="2" t="s">
        <v>78</v>
      </c>
      <c r="C102" s="1" t="s">
        <v>33</v>
      </c>
      <c r="D102" s="5">
        <f>SUM(D29:D60)+SUM(D63:D70)+SUM(D72:D77)+SUM(D79:D80)+SUM(D82:D84)+SUM(D86:D90)+SUM(D92:D97)+SUM(D99:D101)</f>
        <v>398123.8881559572</v>
      </c>
      <c r="E102" s="30">
        <f>SUM(E29:E60)+SUM(E63:E70)+SUM(E72:E77)+SUM(E79:E80)+SUM(E82:E84)+SUM(E86:E90)+SUM(E92:E97)+SUM(E99:E101)</f>
        <v>12.490251761661002</v>
      </c>
      <c r="F102" s="30">
        <f>SUM(F29:F60)+SUM(F63:F70)+SUM(F72:F77)+SUM(F79:F80)+SUM(F82:F84)+SUM(F86:F90)+SUM(F92:F97)+SUM(F99:F101)</f>
        <v>13.53818388446436</v>
      </c>
    </row>
    <row r="103" spans="1:4" ht="15.75">
      <c r="A103" s="42" t="s">
        <v>80</v>
      </c>
      <c r="B103" s="42"/>
      <c r="C103" s="42"/>
      <c r="D103" s="42"/>
    </row>
    <row r="104" spans="1:4" ht="15.75">
      <c r="A104" s="4" t="s">
        <v>81</v>
      </c>
      <c r="B104" s="1" t="s">
        <v>82</v>
      </c>
      <c r="C104" s="1" t="s">
        <v>83</v>
      </c>
      <c r="D104" s="39">
        <v>1</v>
      </c>
    </row>
    <row r="105" spans="1:4" ht="15.75">
      <c r="A105" s="4" t="s">
        <v>84</v>
      </c>
      <c r="B105" s="1" t="s">
        <v>85</v>
      </c>
      <c r="C105" s="1" t="s">
        <v>83</v>
      </c>
      <c r="D105" s="39">
        <v>1</v>
      </c>
    </row>
    <row r="106" spans="1:4" ht="15.75">
      <c r="A106" s="4" t="s">
        <v>86</v>
      </c>
      <c r="B106" s="1" t="s">
        <v>87</v>
      </c>
      <c r="C106" s="1" t="s">
        <v>83</v>
      </c>
      <c r="D106" s="1">
        <v>0</v>
      </c>
    </row>
    <row r="107" spans="1:4" ht="15.75">
      <c r="A107" s="4" t="s">
        <v>88</v>
      </c>
      <c r="B107" s="1" t="s">
        <v>89</v>
      </c>
      <c r="C107" s="1" t="s">
        <v>33</v>
      </c>
      <c r="D107" s="40">
        <v>-26017.88</v>
      </c>
    </row>
    <row r="108" spans="1:4" ht="15.75">
      <c r="A108" s="42" t="s">
        <v>90</v>
      </c>
      <c r="B108" s="42"/>
      <c r="C108" s="42"/>
      <c r="D108" s="42"/>
    </row>
    <row r="109" spans="1:5" ht="15.75">
      <c r="A109" s="4" t="s">
        <v>91</v>
      </c>
      <c r="B109" s="1" t="s">
        <v>32</v>
      </c>
      <c r="C109" s="1" t="s">
        <v>33</v>
      </c>
      <c r="D109" s="1">
        <v>0</v>
      </c>
      <c r="E109" s="8" t="s">
        <v>116</v>
      </c>
    </row>
    <row r="110" spans="1:5" ht="15.75">
      <c r="A110" s="4" t="s">
        <v>92</v>
      </c>
      <c r="B110" s="1" t="s">
        <v>34</v>
      </c>
      <c r="C110" s="1" t="s">
        <v>33</v>
      </c>
      <c r="D110" s="1">
        <v>0</v>
      </c>
      <c r="E110" s="8" t="s">
        <v>116</v>
      </c>
    </row>
    <row r="111" spans="1:5" ht="15.75">
      <c r="A111" s="4" t="s">
        <v>93</v>
      </c>
      <c r="B111" s="1" t="s">
        <v>36</v>
      </c>
      <c r="C111" s="1" t="s">
        <v>33</v>
      </c>
      <c r="D111" s="1">
        <v>0</v>
      </c>
      <c r="E111" s="8" t="s">
        <v>116</v>
      </c>
    </row>
    <row r="112" spans="1:5" ht="15.75">
      <c r="A112" s="4" t="s">
        <v>94</v>
      </c>
      <c r="B112" s="1" t="s">
        <v>59</v>
      </c>
      <c r="C112" s="1" t="s">
        <v>33</v>
      </c>
      <c r="D112" s="1">
        <v>0</v>
      </c>
      <c r="E112" s="8" t="s">
        <v>116</v>
      </c>
    </row>
    <row r="113" spans="1:5" ht="15.75">
      <c r="A113" s="4" t="s">
        <v>95</v>
      </c>
      <c r="B113" s="1" t="s">
        <v>96</v>
      </c>
      <c r="C113" s="1" t="s">
        <v>33</v>
      </c>
      <c r="D113" s="1">
        <v>0</v>
      </c>
      <c r="E113" s="8" t="s">
        <v>116</v>
      </c>
    </row>
    <row r="114" spans="1:5" ht="15.75">
      <c r="A114" s="4" t="s">
        <v>97</v>
      </c>
      <c r="B114" s="1" t="s">
        <v>61</v>
      </c>
      <c r="C114" s="1" t="s">
        <v>33</v>
      </c>
      <c r="D114" s="1">
        <v>0</v>
      </c>
      <c r="E114" s="8" t="s">
        <v>116</v>
      </c>
    </row>
    <row r="115" spans="1:4" ht="15.75">
      <c r="A115" s="42" t="s">
        <v>98</v>
      </c>
      <c r="B115" s="42"/>
      <c r="C115" s="42"/>
      <c r="D115" s="42"/>
    </row>
    <row r="116" spans="1:4" ht="15.75">
      <c r="A116" s="4" t="s">
        <v>99</v>
      </c>
      <c r="B116" s="1" t="s">
        <v>82</v>
      </c>
      <c r="C116" s="1" t="s">
        <v>83</v>
      </c>
      <c r="D116" s="1">
        <v>0</v>
      </c>
    </row>
    <row r="117" spans="1:4" ht="15.75">
      <c r="A117" s="4" t="s">
        <v>100</v>
      </c>
      <c r="B117" s="1" t="s">
        <v>85</v>
      </c>
      <c r="C117" s="1" t="s">
        <v>83</v>
      </c>
      <c r="D117" s="1">
        <v>0</v>
      </c>
    </row>
    <row r="118" spans="1:4" ht="15.75">
      <c r="A118" s="4" t="s">
        <v>101</v>
      </c>
      <c r="B118" s="1" t="s">
        <v>102</v>
      </c>
      <c r="C118" s="1" t="s">
        <v>83</v>
      </c>
      <c r="D118" s="1">
        <v>0</v>
      </c>
    </row>
    <row r="119" spans="1:4" ht="15.75">
      <c r="A119" s="4" t="s">
        <v>103</v>
      </c>
      <c r="B119" s="1" t="s">
        <v>89</v>
      </c>
      <c r="C119" s="1" t="s">
        <v>33</v>
      </c>
      <c r="D119" s="1">
        <v>0</v>
      </c>
    </row>
    <row r="120" spans="1:4" ht="15.75">
      <c r="A120" s="42" t="s">
        <v>104</v>
      </c>
      <c r="B120" s="42"/>
      <c r="C120" s="42"/>
      <c r="D120" s="42"/>
    </row>
    <row r="121" spans="1:4" ht="15.75">
      <c r="A121" s="4" t="s">
        <v>105</v>
      </c>
      <c r="B121" s="1" t="s">
        <v>106</v>
      </c>
      <c r="C121" s="1" t="s">
        <v>83</v>
      </c>
      <c r="D121" s="1">
        <v>6</v>
      </c>
    </row>
    <row r="122" spans="1:4" ht="15.75">
      <c r="A122" s="4" t="s">
        <v>107</v>
      </c>
      <c r="B122" s="1" t="s">
        <v>108</v>
      </c>
      <c r="C122" s="1" t="s">
        <v>83</v>
      </c>
      <c r="D122" s="1">
        <v>0</v>
      </c>
    </row>
    <row r="123" spans="1:4" ht="31.5">
      <c r="A123" s="4" t="s">
        <v>109</v>
      </c>
      <c r="B123" s="1" t="s">
        <v>110</v>
      </c>
      <c r="C123" s="1" t="s">
        <v>33</v>
      </c>
      <c r="D123" s="6">
        <v>12800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2023-03-21T12:06:46Z</dcterms:modified>
  <cp:category/>
  <cp:version/>
  <cp:contentType/>
  <cp:contentStatus/>
</cp:coreProperties>
</file>