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<sst xmlns="http://schemas.openxmlformats.org/spreadsheetml/2006/main" count="370" uniqueCount="258">
  <si>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</si>
  <si>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</si>
  <si>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</si>
  <si>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</si>
  <si>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</si>
  <si>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</si>
  <si>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</si>
  <si>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</si>
  <si>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</si>
  <si>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</si>
  <si>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</si>
  <si>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</si>
  <si>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</si>
  <si>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</si>
  <si>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</si>
  <si>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</si>
  <si>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</si>
  <si>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</si>
  <si>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</si>
  <si>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</si>
  <si>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</si>
  <si>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</si>
  <si>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</si>
  <si>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</si>
  <si>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</si>
  <si>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</si>
  <si>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</si>
  <si>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</si>
  <si>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</si>
  <si>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</si>
  <si>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</si>
  <si>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</si>
  <si>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</si>
  <si>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</si>
  <si>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</si>
  <si>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</si>
  <si>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</si>
  <si>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</si>
  <si>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</si>
  <si>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</si>
  <si>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</si>
  <si>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</si>
  <si>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</si>
  <si>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</si>
  <si>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</si>
  <si>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</si>
  <si>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</si>
  <si>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</si>
  <si>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</si>
  <si>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</si>
  <si>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</si>
  <si>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</si>
  <si>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</si>
  <si>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</si>
  <si>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</si>
  <si>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</si>
  <si>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</si>
  <si>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</si>
  <si>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</si>
  <si>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</si>
  <si>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</si>
  <si>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</si>
  <si>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</si>
  <si>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</si>
  <si>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</si>
  <si>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</si>
  <si>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</si>
  <si>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</si>
  <si>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</si>
  <si>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</si>
  <si>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</si>
  <si>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</si>
  <si>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</si>
  <si>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</si>
  <si>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</si>
  <si>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</si>
  <si>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</si>
  <si>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</si>
  <si>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</si>
  <si>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</si>
  <si>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</si>
  <si>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</si>
  <si>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</si>
  <si>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</si>
  <si>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</si>
  <si>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</si>
  <si>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</si>
  <si>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</si>
  <si>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</si>
  <si>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</si>
  <si>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</si>
  <si>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</si>
  <si>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</si>
  <si>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</si>
  <si>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</si>
  <si>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</si>
  <si>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</si>
  <si>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</si>
  <si>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</si>
  <si>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</si>
  <si>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</si>
  <si>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</si>
  <si>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</si>
  <si>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</si>
  <si>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</si>
  <si>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</si>
  <si>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</si>
  <si>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</si>
  <si>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</si>
  <si>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</si>
  <si>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</si>
  <si>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</si>
  <si>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</si>
  <si>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</si>
  <si>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</si>
  <si>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</si>
  <si>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</si>
  <si>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</si>
  <si>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</si>
  <si>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</si>
  <si>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</si>
  <si>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Обследование спец.организациями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</si>
  <si>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</si>
  <si>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</si>
  <si>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</si>
  <si>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</si>
  <si>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</si>
  <si>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</si>
  <si>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</si>
  <si>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</si>
  <si>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</si>
  <si>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</si>
  <si>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</si>
  <si>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</si>
  <si>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</si>
  <si>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</si>
  <si>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</si>
  <si>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</si>
  <si>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</si>
  <si>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</si>
  <si>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</si>
  <si>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</si>
  <si>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</si>
  <si>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</si>
  <si>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</si>
  <si>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</si>
  <si>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</si>
  <si>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</si>
  <si>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</si>
  <si>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</si>
  <si>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</si>
  <si>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</si>
  <si>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</si>
  <si>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</si>
  <si>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</si>
  <si>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</si>
  <si>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</si>
  <si>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</si>
  <si>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</si>
  <si>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</si>
  <si>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</si>
  <si>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</si>
  <si>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</si>
  <si>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</si>
  <si>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</si>
  <si>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</si>
  <si>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</si>
  <si>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</si>
  <si>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</si>
  <si>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</si>
  <si>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</si>
  <si>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</si>
  <si>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</si>
  <si>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</si>
  <si>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</si>
  <si>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</si>
  <si>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</si>
  <si>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</si>
  <si>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</si>
  <si>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</si>
  <si>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</si>
  <si>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</si>
  <si>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</si>
  <si>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>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</si>
  <si>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</si>
  <si>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</si>
  <si>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</si>
  <si>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</si>
  <si>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</si>
  <si>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</si>
  <si>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</si>
  <si>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</si>
  <si>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</si>
  <si>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</si>
  <si>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</si>
  <si>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</si>
  <si>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</si>
  <si>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</si>
  <si>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</si>
  <si>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</si>
  <si>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</si>
  <si>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</si>
  <si>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</si>
  <si>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</si>
  <si>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</si>
  <si>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</si>
  <si>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</si>
  <si>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</si>
  <si>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</si>
  <si>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</si>
  <si>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</si>
  <si>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</si>
  <si>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</si>
  <si>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</si>
  <si>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</si>
  <si>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</si>
  <si>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</si>
  <si>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</si>
  <si>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</si>
  <si>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</si>
  <si>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</si>
  <si>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</si>
  <si>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</si>
  <si>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</si>
  <si>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</si>
  <si>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</si>
  <si>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</si>
  <si>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</si>
  <si>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</si>
  <si>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</si>
  <si>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</si>
  <si>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</si>
  <si>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</si>
  <si>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</si>
  <si>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</si>
  <si>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</si>
  <si>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</si>
  <si>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</si>
  <si>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</si>
  <si>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</si>
  <si>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</si>
  <si>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</si>
  <si>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</si>
  <si>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</si>
  <si>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</si>
  <si>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</si>
  <si>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</si>
  <si>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</si>
  <si>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</si>
  <si>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</si>
  <si>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22.2.8</t>
  </si>
  <si>
    <t>Проведение техосмотров и устранение незначит. неисправн. Дымоудаления</t>
  </si>
  <si>
    <t>Отчет об исполнении управляющей организацией ООО "УК "Слобода" договора управления за 2022 год по дому № 11  ул. Зегеля в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</si>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</sst>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1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802.98</v>
          </cell>
        </row>
        <row r="24">
          <cell r="D24">
            <v>-1122199.8929581295</v>
          </cell>
        </row>
        <row r="25">
          <cell r="D25">
            <v>228117.71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W125">
            <v>53437.086340549744</v>
          </cell>
        </row>
        <row r="126">
          <cell r="W126">
            <v>59535.24363442855</v>
          </cell>
        </row>
        <row r="127">
          <cell r="W127">
            <v>13905.768632846577</v>
          </cell>
        </row>
      </sheetData>
      <sheetData sheetId="1">
        <row r="124">
          <cell r="W124">
            <v>246503.7657558342</v>
          </cell>
        </row>
        <row r="125">
          <cell r="W125">
            <v>274634.3926304478</v>
          </cell>
        </row>
        <row r="126">
          <cell r="W126">
            <v>64146.91684125185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zoomScalePageLayoutView="0" workbookViewId="0" topLeftCell="A1">
      <selection activeCell="Z11" sqref="Z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6" width="19.8515625" style="12" hidden="1" customWidth="1"/>
    <col min="7" max="7" width="9.140625" style="12" hidden="1" customWidth="1"/>
    <col min="8" max="8" width="20.00390625" style="12" hidden="1" customWidth="1"/>
    <col min="9" max="13" width="9.140625" style="12" hidden="1" customWidth="1"/>
    <col min="14" max="22" width="9.140625" style="12" customWidth="1"/>
    <col min="23" max="16384" width="9.140625" style="2" customWidth="1"/>
  </cols>
  <sheetData>
    <row r="1" ht="15.75">
      <c r="E1" s="12" t="s">
        <v>116</v>
      </c>
    </row>
    <row r="2" spans="1:22" s="5" customFormat="1" ht="33.75" customHeight="1">
      <c r="A2" s="45" t="s">
        <v>252</v>
      </c>
      <c r="B2" s="45"/>
      <c r="C2" s="45"/>
      <c r="D2" s="45"/>
      <c r="E2" s="4">
        <v>4685.94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802.98</v>
      </c>
    </row>
    <row r="10" spans="1:5" ht="31.5">
      <c r="A10" s="6" t="s">
        <v>18</v>
      </c>
      <c r="B10" s="1" t="s">
        <v>34</v>
      </c>
      <c r="C10" s="1" t="s">
        <v>33</v>
      </c>
      <c r="D10" s="8">
        <f>'[1]по форме'!$D$24</f>
        <v>-1122199.8929581295</v>
      </c>
      <c r="E10" s="10"/>
    </row>
    <row r="11" spans="1:4" ht="15.75">
      <c r="A11" s="6" t="s">
        <v>35</v>
      </c>
      <c r="B11" s="1" t="s">
        <v>36</v>
      </c>
      <c r="C11" s="1" t="s">
        <v>33</v>
      </c>
      <c r="D11" s="39">
        <f>'[1]по форме'!$D$25</f>
        <v>228117.71</v>
      </c>
    </row>
    <row r="12" spans="1:4" ht="31.5">
      <c r="A12" s="6" t="s">
        <v>37</v>
      </c>
      <c r="B12" s="1" t="s">
        <v>38</v>
      </c>
      <c r="C12" s="1" t="s">
        <v>33</v>
      </c>
      <c r="D12" s="39">
        <f>D13+D14+D15</f>
        <v>712163.1738353587</v>
      </c>
    </row>
    <row r="13" spans="1:4" ht="15.75">
      <c r="A13" s="6" t="s">
        <v>54</v>
      </c>
      <c r="B13" s="11" t="s">
        <v>39</v>
      </c>
      <c r="C13" s="1" t="s">
        <v>33</v>
      </c>
      <c r="D13" s="39">
        <f>'[2]УК 2022'!$W$126+'[2]УК 2021'!$W$125</f>
        <v>334169.63626487635</v>
      </c>
    </row>
    <row r="14" spans="1:4" ht="15.75">
      <c r="A14" s="6" t="s">
        <v>55</v>
      </c>
      <c r="B14" s="11" t="s">
        <v>40</v>
      </c>
      <c r="C14" s="1" t="s">
        <v>33</v>
      </c>
      <c r="D14" s="39">
        <f>'[2]УК 2022'!$W$125+'[2]УК 2021'!$W$124</f>
        <v>299940.8520963839</v>
      </c>
    </row>
    <row r="15" spans="1:4" ht="15.75">
      <c r="A15" s="6" t="s">
        <v>56</v>
      </c>
      <c r="B15" s="11" t="s">
        <v>41</v>
      </c>
      <c r="C15" s="1" t="s">
        <v>33</v>
      </c>
      <c r="D15" s="39">
        <f>'[2]УК 2022'!$W$127+'[2]УК 2021'!$W$126</f>
        <v>78052.68547409843</v>
      </c>
    </row>
    <row r="16" spans="1:6" ht="15.75">
      <c r="A16" s="11" t="s">
        <v>42</v>
      </c>
      <c r="B16" s="11" t="s">
        <v>43</v>
      </c>
      <c r="C16" s="11" t="s">
        <v>33</v>
      </c>
      <c r="D16" s="13">
        <f>D17</f>
        <v>734522.9338353587</v>
      </c>
      <c r="E16" s="12">
        <v>734522.93</v>
      </c>
      <c r="F16" s="10">
        <f>D16-E16</f>
        <v>0.0038353586569428444</v>
      </c>
    </row>
    <row r="17" spans="1:6" ht="31.5">
      <c r="A17" s="11" t="s">
        <v>19</v>
      </c>
      <c r="B17" s="11" t="s">
        <v>57</v>
      </c>
      <c r="C17" s="11" t="s">
        <v>33</v>
      </c>
      <c r="D17" s="13">
        <f>D12-D25+D109+D125</f>
        <v>734522.9338353587</v>
      </c>
      <c r="F17" s="10"/>
    </row>
    <row r="18" spans="1:4" ht="31.5">
      <c r="A18" s="11" t="s">
        <v>44</v>
      </c>
      <c r="B18" s="11" t="s">
        <v>58</v>
      </c>
      <c r="C18" s="11" t="s">
        <v>33</v>
      </c>
      <c r="D18" s="13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3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3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3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3">
        <f>D16+D10+D9</f>
        <v>-386873.97912277083</v>
      </c>
    </row>
    <row r="23" spans="1:4" ht="15.75">
      <c r="A23" s="11" t="s">
        <v>51</v>
      </c>
      <c r="B23" s="11" t="s">
        <v>59</v>
      </c>
      <c r="C23" s="11" t="s">
        <v>33</v>
      </c>
      <c r="D23" s="13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3">
        <f>D22-D104</f>
        <v>-1099037.15295813</v>
      </c>
    </row>
    <row r="25" spans="1:5" ht="15.75">
      <c r="A25" s="11" t="s">
        <v>53</v>
      </c>
      <c r="B25" s="11" t="s">
        <v>61</v>
      </c>
      <c r="C25" s="11" t="s">
        <v>33</v>
      </c>
      <c r="D25" s="13">
        <v>7440.24</v>
      </c>
      <c r="E25" s="10">
        <f>D25+F16</f>
        <v>7440.243835358657</v>
      </c>
    </row>
    <row r="26" spans="1:4" ht="35.25" customHeight="1">
      <c r="A26" s="44" t="s">
        <v>62</v>
      </c>
      <c r="B26" s="44"/>
      <c r="C26" s="44"/>
      <c r="D26" s="44"/>
    </row>
    <row r="27" spans="1:22" s="5" customFormat="1" ht="30.75" customHeight="1">
      <c r="A27" s="15" t="s">
        <v>22</v>
      </c>
      <c r="B27" s="3" t="s">
        <v>64</v>
      </c>
      <c r="C27" s="3" t="s">
        <v>128</v>
      </c>
      <c r="D27" s="16" t="s">
        <v>129</v>
      </c>
      <c r="E27" s="43" t="s">
        <v>256</v>
      </c>
      <c r="F27" s="43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130</v>
      </c>
      <c r="B28" s="17" t="s">
        <v>131</v>
      </c>
      <c r="C28" s="18" t="s">
        <v>27</v>
      </c>
      <c r="D28" s="19" t="s">
        <v>27</v>
      </c>
      <c r="E28" s="43"/>
      <c r="F28" s="43"/>
    </row>
    <row r="29" spans="1:6" ht="15.75">
      <c r="A29" s="20" t="s">
        <v>68</v>
      </c>
      <c r="B29" s="29" t="s">
        <v>132</v>
      </c>
      <c r="C29" s="30" t="s">
        <v>133</v>
      </c>
      <c r="D29" s="22">
        <f>E29*E$2*10+F29*E$2*2</f>
        <v>1965.9034474233501</v>
      </c>
      <c r="E29" s="23">
        <v>0.03447889970399999</v>
      </c>
      <c r="F29" s="28">
        <v>0.037371679389165594</v>
      </c>
    </row>
    <row r="30" spans="1:6" ht="15.75">
      <c r="A30" s="20" t="s">
        <v>70</v>
      </c>
      <c r="B30" s="29" t="s">
        <v>119</v>
      </c>
      <c r="C30" s="30" t="s">
        <v>133</v>
      </c>
      <c r="D30" s="22">
        <f aca="true" t="shared" si="0" ref="D30:D61">E30*E$2*10+F30*E$2*2</f>
        <v>1325.8892613259611</v>
      </c>
      <c r="E30" s="23">
        <v>0.023254042776</v>
      </c>
      <c r="F30" s="28">
        <v>0.0252050569649064</v>
      </c>
    </row>
    <row r="31" spans="1:6" ht="15.75">
      <c r="A31" s="20" t="s">
        <v>72</v>
      </c>
      <c r="B31" s="29" t="s">
        <v>84</v>
      </c>
      <c r="C31" s="30" t="s">
        <v>133</v>
      </c>
      <c r="D31" s="22">
        <f t="shared" si="0"/>
        <v>1178.370067953991</v>
      </c>
      <c r="E31" s="23">
        <v>0.020666784749999997</v>
      </c>
      <c r="F31" s="28">
        <v>0.022400727990524998</v>
      </c>
    </row>
    <row r="32" spans="1:6" ht="15.75">
      <c r="A32" s="20" t="s">
        <v>123</v>
      </c>
      <c r="B32" s="29" t="s">
        <v>134</v>
      </c>
      <c r="C32" s="30" t="s">
        <v>133</v>
      </c>
      <c r="D32" s="22">
        <f t="shared" si="0"/>
        <v>3586.576312775857</v>
      </c>
      <c r="E32" s="23">
        <v>0.062902990038</v>
      </c>
      <c r="F32" s="28">
        <v>0.0681805509021882</v>
      </c>
    </row>
    <row r="33" spans="1:22" s="5" customFormat="1" ht="15.75">
      <c r="A33" s="20" t="s">
        <v>125</v>
      </c>
      <c r="B33" s="29" t="s">
        <v>0</v>
      </c>
      <c r="C33" s="30" t="s">
        <v>133</v>
      </c>
      <c r="D33" s="22">
        <f t="shared" si="0"/>
        <v>48570.63072204175</v>
      </c>
      <c r="E33" s="23">
        <v>0.851853587937</v>
      </c>
      <c r="F33" s="28">
        <v>0.9233241039649143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76</v>
      </c>
      <c r="B34" s="29" t="s">
        <v>135</v>
      </c>
      <c r="C34" s="30" t="s">
        <v>133</v>
      </c>
      <c r="D34" s="22">
        <f t="shared" si="0"/>
        <v>4285.700089308992</v>
      </c>
      <c r="E34" s="23">
        <v>0.07516453757399999</v>
      </c>
      <c r="F34" s="28">
        <v>0.0814708422764586</v>
      </c>
    </row>
    <row r="35" spans="1:6" ht="15.75">
      <c r="A35" s="20" t="s">
        <v>78</v>
      </c>
      <c r="B35" s="29" t="s">
        <v>120</v>
      </c>
      <c r="C35" s="30" t="s">
        <v>133</v>
      </c>
      <c r="D35" s="22">
        <f t="shared" si="0"/>
        <v>6790.914853779177</v>
      </c>
      <c r="E35" s="23">
        <v>0.11910212195249999</v>
      </c>
      <c r="F35" s="28">
        <v>0.12909478998431476</v>
      </c>
    </row>
    <row r="36" spans="1:6" ht="15.75">
      <c r="A36" s="20" t="s">
        <v>80</v>
      </c>
      <c r="B36" s="29" t="s">
        <v>15</v>
      </c>
      <c r="C36" s="30" t="s">
        <v>133</v>
      </c>
      <c r="D36" s="22">
        <f t="shared" si="0"/>
        <v>11859.56223364441</v>
      </c>
      <c r="E36" s="23">
        <v>0.20799834158849997</v>
      </c>
      <c r="F36" s="28">
        <v>0.22544940244777514</v>
      </c>
    </row>
    <row r="37" spans="1:6" ht="31.5">
      <c r="A37" s="20" t="s">
        <v>81</v>
      </c>
      <c r="B37" s="29" t="s">
        <v>136</v>
      </c>
      <c r="C37" s="30" t="s">
        <v>133</v>
      </c>
      <c r="D37" s="22">
        <f t="shared" si="0"/>
        <v>53.18589225630177</v>
      </c>
      <c r="E37" s="23">
        <v>0.0009327981224999999</v>
      </c>
      <c r="F37" s="28">
        <v>0.00101105988497775</v>
      </c>
    </row>
    <row r="38" spans="1:6" ht="15.75">
      <c r="A38" s="20" t="s">
        <v>127</v>
      </c>
      <c r="B38" s="29" t="s">
        <v>137</v>
      </c>
      <c r="C38" s="30" t="s">
        <v>133</v>
      </c>
      <c r="D38" s="22">
        <f t="shared" si="0"/>
        <v>9146.57216313823</v>
      </c>
      <c r="E38" s="23">
        <v>0.16041670035299999</v>
      </c>
      <c r="F38" s="28">
        <v>0.17387566151261669</v>
      </c>
    </row>
    <row r="39" spans="1:6" ht="15.75">
      <c r="A39" s="20" t="s">
        <v>82</v>
      </c>
      <c r="B39" s="29" t="s">
        <v>138</v>
      </c>
      <c r="C39" s="30" t="s">
        <v>133</v>
      </c>
      <c r="D39" s="22">
        <f t="shared" si="0"/>
        <v>22283.105376368676</v>
      </c>
      <c r="E39" s="23">
        <v>0.3908111338695</v>
      </c>
      <c r="F39" s="28">
        <v>0.42360018800115107</v>
      </c>
    </row>
    <row r="40" spans="1:6" ht="31.5">
      <c r="A40" s="20" t="s">
        <v>139</v>
      </c>
      <c r="B40" s="29" t="s">
        <v>140</v>
      </c>
      <c r="C40" s="30" t="s">
        <v>133</v>
      </c>
      <c r="D40" s="22">
        <f t="shared" si="0"/>
        <v>283.3183817437488</v>
      </c>
      <c r="E40" s="23">
        <v>0.004968965327999999</v>
      </c>
      <c r="F40" s="28">
        <v>0.0053858615190192</v>
      </c>
    </row>
    <row r="41" spans="1:6" ht="31.5">
      <c r="A41" s="20" t="s">
        <v>141</v>
      </c>
      <c r="B41" s="29" t="s">
        <v>142</v>
      </c>
      <c r="C41" s="30" t="s">
        <v>133</v>
      </c>
      <c r="D41" s="22">
        <f t="shared" si="0"/>
        <v>1023.3984800982041</v>
      </c>
      <c r="E41" s="23">
        <v>0.0179488232745</v>
      </c>
      <c r="F41" s="28">
        <v>0.01945472954723055</v>
      </c>
    </row>
    <row r="42" spans="1:6" ht="31.5">
      <c r="A42" s="20" t="s">
        <v>143</v>
      </c>
      <c r="B42" s="29" t="s">
        <v>144</v>
      </c>
      <c r="C42" s="30" t="s">
        <v>133</v>
      </c>
      <c r="D42" s="22">
        <f t="shared" si="0"/>
        <v>6140.390880589225</v>
      </c>
      <c r="E42" s="23">
        <v>0.10769293964699998</v>
      </c>
      <c r="F42" s="28">
        <v>0.1167283772833833</v>
      </c>
    </row>
    <row r="43" spans="1:6" ht="15.75">
      <c r="A43" s="20" t="s">
        <v>145</v>
      </c>
      <c r="B43" s="29" t="s">
        <v>146</v>
      </c>
      <c r="C43" s="30" t="s">
        <v>133</v>
      </c>
      <c r="D43" s="22">
        <f t="shared" si="0"/>
        <v>11119.16365689321</v>
      </c>
      <c r="E43" s="23">
        <v>0.19501289802449998</v>
      </c>
      <c r="F43" s="28">
        <v>0.21137448016875554</v>
      </c>
    </row>
    <row r="44" spans="1:6" ht="15.75">
      <c r="A44" s="20" t="s">
        <v>147</v>
      </c>
      <c r="B44" s="29" t="s">
        <v>148</v>
      </c>
      <c r="C44" s="30" t="s">
        <v>133</v>
      </c>
      <c r="D44" s="22">
        <f t="shared" si="0"/>
        <v>20320.64149563016</v>
      </c>
      <c r="E44" s="23">
        <v>0.3563925588345</v>
      </c>
      <c r="F44" s="28">
        <v>0.38629389452071455</v>
      </c>
    </row>
    <row r="45" spans="1:6" ht="15.75">
      <c r="A45" s="20" t="s">
        <v>149</v>
      </c>
      <c r="B45" s="29" t="s">
        <v>152</v>
      </c>
      <c r="C45" s="30" t="s">
        <v>133</v>
      </c>
      <c r="D45" s="22">
        <f t="shared" si="0"/>
        <v>2686.237885179658</v>
      </c>
      <c r="E45" s="23">
        <v>0.0471124493655</v>
      </c>
      <c r="F45" s="28">
        <v>0.051065183867265454</v>
      </c>
    </row>
    <row r="46" spans="1:6" ht="15.75">
      <c r="A46" s="20" t="s">
        <v>150</v>
      </c>
      <c r="B46" s="29" t="s">
        <v>14</v>
      </c>
      <c r="C46" s="30" t="s">
        <v>133</v>
      </c>
      <c r="D46" s="22">
        <f t="shared" si="0"/>
        <v>44198.11342178026</v>
      </c>
      <c r="E46" s="23">
        <v>0.7751664110325</v>
      </c>
      <c r="F46" s="28">
        <v>0.8402028729181268</v>
      </c>
    </row>
    <row r="47" spans="1:6" ht="31.5">
      <c r="A47" s="20" t="s">
        <v>151</v>
      </c>
      <c r="B47" s="29" t="s">
        <v>155</v>
      </c>
      <c r="C47" s="30" t="s">
        <v>133</v>
      </c>
      <c r="D47" s="22">
        <f t="shared" si="0"/>
        <v>4597.61783108038</v>
      </c>
      <c r="E47" s="23">
        <v>0.08063509135349999</v>
      </c>
      <c r="F47" s="28">
        <v>0.08740037551805864</v>
      </c>
    </row>
    <row r="48" spans="1:6" ht="31.5">
      <c r="A48" s="20" t="s">
        <v>153</v>
      </c>
      <c r="B48" s="29" t="s">
        <v>157</v>
      </c>
      <c r="C48" s="30" t="s">
        <v>133</v>
      </c>
      <c r="D48" s="22">
        <f t="shared" si="0"/>
        <v>10008.056226331619</v>
      </c>
      <c r="E48" s="23">
        <v>0.17552579569049997</v>
      </c>
      <c r="F48" s="28">
        <v>0.19025240994893294</v>
      </c>
    </row>
    <row r="49" spans="1:6" ht="31.5">
      <c r="A49" s="20" t="s">
        <v>154</v>
      </c>
      <c r="B49" s="29" t="s">
        <v>159</v>
      </c>
      <c r="C49" s="30" t="s">
        <v>133</v>
      </c>
      <c r="D49" s="22">
        <f t="shared" si="0"/>
        <v>3656.323081662863</v>
      </c>
      <c r="E49" s="23">
        <v>0.0641262402705</v>
      </c>
      <c r="F49" s="28">
        <v>0.06950643182919496</v>
      </c>
    </row>
    <row r="50" spans="1:6" ht="31.5">
      <c r="A50" s="20" t="s">
        <v>156</v>
      </c>
      <c r="B50" s="29" t="s">
        <v>161</v>
      </c>
      <c r="C50" s="30" t="s">
        <v>133</v>
      </c>
      <c r="D50" s="22">
        <f t="shared" si="0"/>
        <v>7076.781062696879</v>
      </c>
      <c r="E50" s="23">
        <v>0.12411577222049998</v>
      </c>
      <c r="F50" s="28">
        <v>0.13452908550979994</v>
      </c>
    </row>
    <row r="51" spans="1:6" ht="15.75">
      <c r="A51" s="20" t="s">
        <v>158</v>
      </c>
      <c r="B51" s="29" t="s">
        <v>163</v>
      </c>
      <c r="C51" s="30" t="s">
        <v>79</v>
      </c>
      <c r="D51" s="22">
        <f t="shared" si="0"/>
        <v>7178.248279899621</v>
      </c>
      <c r="E51" s="23">
        <v>0.125895349956</v>
      </c>
      <c r="F51" s="28">
        <v>0.1364579698173084</v>
      </c>
    </row>
    <row r="52" spans="1:6" ht="15.75">
      <c r="A52" s="20" t="s">
        <v>160</v>
      </c>
      <c r="B52" s="29" t="s">
        <v>117</v>
      </c>
      <c r="C52" s="30" t="s">
        <v>133</v>
      </c>
      <c r="D52" s="22">
        <f t="shared" si="0"/>
        <v>5076.8004268218865</v>
      </c>
      <c r="E52" s="23">
        <v>0.08903921144399998</v>
      </c>
      <c r="F52" s="28">
        <v>0.09650960128415159</v>
      </c>
    </row>
    <row r="53" spans="1:6" ht="15.75">
      <c r="A53" s="20" t="s">
        <v>162</v>
      </c>
      <c r="B53" s="29" t="s">
        <v>166</v>
      </c>
      <c r="C53" s="30" t="s">
        <v>133</v>
      </c>
      <c r="D53" s="22">
        <f t="shared" si="0"/>
        <v>1438.6943094527996</v>
      </c>
      <c r="E53" s="23">
        <v>0.025232468494499994</v>
      </c>
      <c r="F53" s="28">
        <v>0.027349472601188547</v>
      </c>
    </row>
    <row r="54" spans="1:6" ht="31.5">
      <c r="A54" s="20" t="s">
        <v>164</v>
      </c>
      <c r="B54" s="29" t="s">
        <v>168</v>
      </c>
      <c r="C54" s="30" t="s">
        <v>133</v>
      </c>
      <c r="D54" s="22">
        <f t="shared" si="0"/>
        <v>18383.018929837704</v>
      </c>
      <c r="E54" s="23">
        <v>0.32240966196449994</v>
      </c>
      <c r="F54" s="28">
        <v>0.34945983260332153</v>
      </c>
    </row>
    <row r="55" spans="1:6" ht="15.75">
      <c r="A55" s="20" t="s">
        <v>165</v>
      </c>
      <c r="B55" s="29" t="s">
        <v>170</v>
      </c>
      <c r="C55" s="30" t="s">
        <v>133</v>
      </c>
      <c r="D55" s="22">
        <f t="shared" si="0"/>
        <v>16237.366275291859</v>
      </c>
      <c r="E55" s="23">
        <v>0.2847782397435</v>
      </c>
      <c r="F55" s="28">
        <v>0.30867113405797963</v>
      </c>
    </row>
    <row r="56" spans="1:6" ht="15.75">
      <c r="A56" s="20" t="s">
        <v>167</v>
      </c>
      <c r="B56" s="29" t="s">
        <v>121</v>
      </c>
      <c r="C56" s="30" t="s">
        <v>133</v>
      </c>
      <c r="D56" s="22">
        <f t="shared" si="0"/>
        <v>6369.56793488644</v>
      </c>
      <c r="E56" s="23">
        <v>0.11171235</v>
      </c>
      <c r="F56" s="28">
        <v>0.12108501616500002</v>
      </c>
    </row>
    <row r="57" spans="1:6" ht="15.75">
      <c r="A57" s="20" t="s">
        <v>169</v>
      </c>
      <c r="B57" s="29" t="s">
        <v>173</v>
      </c>
      <c r="C57" s="30" t="s">
        <v>174</v>
      </c>
      <c r="D57" s="22">
        <f t="shared" si="0"/>
        <v>3744.286814843644</v>
      </c>
      <c r="E57" s="23">
        <v>0.06566898782399999</v>
      </c>
      <c r="F57" s="28">
        <v>0.0711786159024336</v>
      </c>
    </row>
    <row r="58" spans="1:6" ht="19.5" customHeight="1">
      <c r="A58" s="20" t="s">
        <v>171</v>
      </c>
      <c r="B58" s="29" t="s">
        <v>176</v>
      </c>
      <c r="C58" s="30" t="s">
        <v>6</v>
      </c>
      <c r="D58" s="22">
        <f t="shared" si="0"/>
        <v>4873.547514019661</v>
      </c>
      <c r="E58" s="23">
        <v>0.08547447035549999</v>
      </c>
      <c r="F58" s="28">
        <v>0.09264577841832644</v>
      </c>
    </row>
    <row r="59" spans="1:22" s="5" customFormat="1" ht="15.75">
      <c r="A59" s="20" t="s">
        <v>172</v>
      </c>
      <c r="B59" s="29" t="s">
        <v>178</v>
      </c>
      <c r="C59" s="30" t="s">
        <v>6</v>
      </c>
      <c r="D59" s="22">
        <f t="shared" si="0"/>
        <v>3551.4799934546313</v>
      </c>
      <c r="E59" s="23">
        <v>0.06228745498949999</v>
      </c>
      <c r="F59" s="28">
        <v>0.06751337246311905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0" t="s">
        <v>175</v>
      </c>
      <c r="B60" s="29" t="s">
        <v>179</v>
      </c>
      <c r="C60" s="30" t="s">
        <v>180</v>
      </c>
      <c r="D60" s="22">
        <f t="shared" si="0"/>
        <v>5225.402446742788</v>
      </c>
      <c r="E60" s="23">
        <v>0.09164546056949999</v>
      </c>
      <c r="F60" s="28">
        <v>0.09933451471128105</v>
      </c>
    </row>
    <row r="61" spans="1:6" ht="15.75">
      <c r="A61" s="20" t="s">
        <v>177</v>
      </c>
      <c r="B61" s="29" t="s">
        <v>181</v>
      </c>
      <c r="C61" s="30" t="s">
        <v>180</v>
      </c>
      <c r="D61" s="22">
        <f t="shared" si="0"/>
        <v>2064.2495763379975</v>
      </c>
      <c r="E61" s="23">
        <v>0.036203738388</v>
      </c>
      <c r="F61" s="28">
        <v>0.0392412320387532</v>
      </c>
    </row>
    <row r="62" spans="1:6" ht="15.75">
      <c r="A62" s="24" t="s">
        <v>182</v>
      </c>
      <c r="B62" s="25" t="s">
        <v>183</v>
      </c>
      <c r="C62" s="26" t="s">
        <v>27</v>
      </c>
      <c r="D62" s="27" t="s">
        <v>27</v>
      </c>
      <c r="E62" s="23"/>
      <c r="F62" s="28"/>
    </row>
    <row r="63" spans="1:22" s="5" customFormat="1" ht="31.5">
      <c r="A63" s="20" t="s">
        <v>184</v>
      </c>
      <c r="B63" s="29" t="s">
        <v>185</v>
      </c>
      <c r="C63" s="26" t="s">
        <v>27</v>
      </c>
      <c r="D63" s="27" t="s">
        <v>27</v>
      </c>
      <c r="E63" s="23"/>
      <c r="F63" s="2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31.5">
      <c r="A64" s="6" t="s">
        <v>186</v>
      </c>
      <c r="B64" s="29" t="s">
        <v>8</v>
      </c>
      <c r="C64" s="30" t="s">
        <v>187</v>
      </c>
      <c r="D64" s="22">
        <f aca="true" t="shared" si="1" ref="D64:D71">E64*E$2*10+F64*E$2*2</f>
        <v>10127.61301646944</v>
      </c>
      <c r="E64" s="23">
        <v>0.1776226365</v>
      </c>
      <c r="F64" s="28">
        <v>0.19252517570235</v>
      </c>
    </row>
    <row r="65" spans="1:6" ht="31.5">
      <c r="A65" s="6" t="s">
        <v>188</v>
      </c>
      <c r="B65" s="29" t="s">
        <v>189</v>
      </c>
      <c r="C65" s="30" t="s">
        <v>11</v>
      </c>
      <c r="D65" s="22">
        <f t="shared" si="1"/>
        <v>19172.399484008183</v>
      </c>
      <c r="E65" s="23">
        <v>0.3362541735</v>
      </c>
      <c r="F65" s="28">
        <v>0.36446589865665</v>
      </c>
    </row>
    <row r="66" spans="1:6" ht="15.75">
      <c r="A66" s="6" t="s">
        <v>190</v>
      </c>
      <c r="B66" s="29" t="s">
        <v>191</v>
      </c>
      <c r="C66" s="30" t="s">
        <v>10</v>
      </c>
      <c r="D66" s="22">
        <f t="shared" si="1"/>
        <v>4904.5673098625575</v>
      </c>
      <c r="E66" s="23">
        <v>0.08601850949999999</v>
      </c>
      <c r="F66" s="28">
        <v>0.09323546244705</v>
      </c>
    </row>
    <row r="67" spans="1:6" ht="15.75">
      <c r="A67" s="6" t="s">
        <v>192</v>
      </c>
      <c r="B67" s="29" t="s">
        <v>13</v>
      </c>
      <c r="C67" s="30" t="s">
        <v>10</v>
      </c>
      <c r="D67" s="22">
        <f t="shared" si="1"/>
        <v>10063.917337120574</v>
      </c>
      <c r="E67" s="23">
        <v>0.17650551299999998</v>
      </c>
      <c r="F67" s="28">
        <v>0.1913143255407</v>
      </c>
    </row>
    <row r="68" spans="1:6" ht="15.75">
      <c r="A68" s="6" t="s">
        <v>193</v>
      </c>
      <c r="B68" s="29" t="s">
        <v>122</v>
      </c>
      <c r="C68" s="30" t="s">
        <v>133</v>
      </c>
      <c r="D68" s="22">
        <f t="shared" si="1"/>
        <v>2611.5228533034406</v>
      </c>
      <c r="E68" s="23">
        <v>0.0458020635</v>
      </c>
      <c r="F68" s="28">
        <v>0.04964485662765</v>
      </c>
    </row>
    <row r="69" spans="1:22" s="5" customFormat="1" ht="31.5">
      <c r="A69" s="6" t="s">
        <v>194</v>
      </c>
      <c r="B69" s="29" t="s">
        <v>195</v>
      </c>
      <c r="C69" s="30" t="s">
        <v>133</v>
      </c>
      <c r="D69" s="22">
        <f t="shared" si="1"/>
        <v>13758.266739354709</v>
      </c>
      <c r="E69" s="23">
        <v>0.24129867599999996</v>
      </c>
      <c r="F69" s="28">
        <v>0.2615436349164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196</v>
      </c>
      <c r="B70" s="29" t="s">
        <v>197</v>
      </c>
      <c r="C70" s="30" t="s">
        <v>9</v>
      </c>
      <c r="D70" s="22">
        <f t="shared" si="1"/>
        <v>2802.6098913500327</v>
      </c>
      <c r="E70" s="23">
        <v>0.04915343399999999</v>
      </c>
      <c r="F70" s="28">
        <v>0.05327740711259999</v>
      </c>
    </row>
    <row r="71" spans="1:6" ht="15.75">
      <c r="A71" s="6" t="s">
        <v>198</v>
      </c>
      <c r="B71" s="29" t="s">
        <v>199</v>
      </c>
      <c r="C71" s="30" t="s">
        <v>7</v>
      </c>
      <c r="D71" s="22">
        <f t="shared" si="1"/>
        <v>2165.6530978613896</v>
      </c>
      <c r="E71" s="23">
        <v>0.037982199</v>
      </c>
      <c r="F71" s="28">
        <v>0.04116890549610001</v>
      </c>
    </row>
    <row r="72" spans="1:6" ht="31.5">
      <c r="A72" s="6" t="s">
        <v>71</v>
      </c>
      <c r="B72" s="29" t="s">
        <v>200</v>
      </c>
      <c r="C72" s="19" t="s">
        <v>27</v>
      </c>
      <c r="D72" s="19" t="s">
        <v>27</v>
      </c>
      <c r="E72" s="23"/>
      <c r="F72" s="28"/>
    </row>
    <row r="73" spans="1:6" ht="15.75">
      <c r="A73" s="6" t="s">
        <v>201</v>
      </c>
      <c r="B73" s="29" t="s">
        <v>202</v>
      </c>
      <c r="C73" s="30" t="s">
        <v>11</v>
      </c>
      <c r="D73" s="22">
        <f aca="true" t="shared" si="2" ref="D73:D79">E73*E$2*10+F73*E$2*2</f>
        <v>17070.442065495656</v>
      </c>
      <c r="E73" s="23">
        <v>0.29938909799999996</v>
      </c>
      <c r="F73" s="28">
        <v>0.3245078433222</v>
      </c>
    </row>
    <row r="74" spans="1:6" ht="15.75">
      <c r="A74" s="6" t="s">
        <v>203</v>
      </c>
      <c r="B74" s="29" t="s">
        <v>204</v>
      </c>
      <c r="C74" s="30" t="s">
        <v>11</v>
      </c>
      <c r="D74" s="22">
        <f t="shared" si="2"/>
        <v>40892.62614197093</v>
      </c>
      <c r="E74" s="23">
        <v>0.717193287</v>
      </c>
      <c r="F74" s="28">
        <v>0.7773658037793</v>
      </c>
    </row>
    <row r="75" spans="1:22" s="5" customFormat="1" ht="15.75">
      <c r="A75" s="6" t="s">
        <v>205</v>
      </c>
      <c r="B75" s="29" t="s">
        <v>118</v>
      </c>
      <c r="C75" s="30" t="s">
        <v>206</v>
      </c>
      <c r="D75" s="22">
        <f t="shared" si="2"/>
        <v>3630.653722885271</v>
      </c>
      <c r="E75" s="23">
        <v>0.0636760395</v>
      </c>
      <c r="F75" s="28">
        <v>0.06901845921405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6" t="s">
        <v>207</v>
      </c>
      <c r="B76" s="29" t="s">
        <v>208</v>
      </c>
      <c r="C76" s="30" t="s">
        <v>9</v>
      </c>
      <c r="D76" s="22">
        <f t="shared" si="2"/>
        <v>1528.6963043727455</v>
      </c>
      <c r="E76" s="23">
        <v>0.026810964</v>
      </c>
      <c r="F76" s="28">
        <v>0.029060403879600002</v>
      </c>
    </row>
    <row r="77" spans="1:6" ht="15.75">
      <c r="A77" s="6" t="s">
        <v>209</v>
      </c>
      <c r="B77" s="29" t="s">
        <v>210</v>
      </c>
      <c r="C77" s="30" t="s">
        <v>12</v>
      </c>
      <c r="D77" s="22">
        <f t="shared" si="2"/>
        <v>18089.572935077485</v>
      </c>
      <c r="E77" s="23">
        <v>0.3172630739999999</v>
      </c>
      <c r="F77" s="28">
        <v>0.3438814459085999</v>
      </c>
    </row>
    <row r="78" spans="1:6" ht="15.75">
      <c r="A78" s="6" t="s">
        <v>211</v>
      </c>
      <c r="B78" s="29" t="s">
        <v>212</v>
      </c>
      <c r="C78" s="30" t="s">
        <v>11</v>
      </c>
      <c r="D78" s="22">
        <f t="shared" si="2"/>
        <v>764.3481521863728</v>
      </c>
      <c r="E78" s="23">
        <v>0.013405482</v>
      </c>
      <c r="F78" s="28">
        <v>0.014530201939800001</v>
      </c>
    </row>
    <row r="79" spans="1:22" ht="15.75">
      <c r="A79" s="6" t="s">
        <v>250</v>
      </c>
      <c r="B79" s="32" t="s">
        <v>249</v>
      </c>
      <c r="C79" s="33" t="s">
        <v>12</v>
      </c>
      <c r="D79" s="22">
        <f t="shared" si="2"/>
        <v>382.1740760931864</v>
      </c>
      <c r="E79" s="23">
        <v>0.006702741</v>
      </c>
      <c r="F79" s="28">
        <v>0.007265100969900001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6" ht="15.75">
      <c r="A80" s="15" t="s">
        <v>213</v>
      </c>
      <c r="B80" s="31" t="s">
        <v>214</v>
      </c>
      <c r="C80" s="19" t="s">
        <v>27</v>
      </c>
      <c r="D80" s="19" t="s">
        <v>27</v>
      </c>
      <c r="E80" s="23"/>
      <c r="F80" s="28"/>
    </row>
    <row r="81" spans="1:6" ht="15.75">
      <c r="A81" s="6" t="s">
        <v>65</v>
      </c>
      <c r="B81" s="32" t="s">
        <v>2</v>
      </c>
      <c r="C81" s="33" t="s">
        <v>215</v>
      </c>
      <c r="D81" s="22">
        <f>E81*E$2*10+F81*E$2*2</f>
        <v>2805.285109882685</v>
      </c>
      <c r="E81" s="23">
        <v>0.04920035318699999</v>
      </c>
      <c r="F81" s="28">
        <v>0.05332826281938929</v>
      </c>
    </row>
    <row r="82" spans="1:22" s="5" customFormat="1" ht="15.75">
      <c r="A82" s="6" t="s">
        <v>216</v>
      </c>
      <c r="B82" s="32" t="s">
        <v>3</v>
      </c>
      <c r="C82" s="30" t="s">
        <v>133</v>
      </c>
      <c r="D82" s="22">
        <f>E82*E$2*10+F82*E$2*2</f>
        <v>1895.2649390254603</v>
      </c>
      <c r="E82" s="23">
        <v>0.0332400097425</v>
      </c>
      <c r="F82" s="28">
        <v>0.03602884655989575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31.5">
      <c r="A83" s="15" t="s">
        <v>217</v>
      </c>
      <c r="B83" s="25" t="s">
        <v>218</v>
      </c>
      <c r="C83" s="19" t="s">
        <v>27</v>
      </c>
      <c r="D83" s="19" t="s">
        <v>27</v>
      </c>
      <c r="E83" s="23"/>
      <c r="F83" s="28"/>
    </row>
    <row r="84" spans="1:6" ht="31.5">
      <c r="A84" s="6" t="s">
        <v>66</v>
      </c>
      <c r="B84" s="34" t="s">
        <v>219</v>
      </c>
      <c r="C84" s="30" t="s">
        <v>220</v>
      </c>
      <c r="D84" s="22">
        <f aca="true" t="shared" si="3" ref="D84:D103">E84*E$2*10+F84*E$2*2</f>
        <v>1440.8599625506613</v>
      </c>
      <c r="E84" s="23">
        <v>0.025270450693499997</v>
      </c>
      <c r="F84" s="28">
        <v>0.02739064150668465</v>
      </c>
    </row>
    <row r="85" spans="1:22" ht="31.5">
      <c r="A85" s="6" t="s">
        <v>221</v>
      </c>
      <c r="B85" s="29" t="s">
        <v>251</v>
      </c>
      <c r="C85" s="30" t="s">
        <v>215</v>
      </c>
      <c r="D85" s="22">
        <f t="shared" si="3"/>
        <v>3842.250769682198</v>
      </c>
      <c r="E85" s="23">
        <v>0.067387123767</v>
      </c>
      <c r="F85" s="28">
        <v>0.0730409034510513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6" ht="15.75">
      <c r="A86" s="6" t="s">
        <v>73</v>
      </c>
      <c r="B86" s="34" t="s">
        <v>222</v>
      </c>
      <c r="C86" s="30" t="s">
        <v>133</v>
      </c>
      <c r="D86" s="22">
        <f t="shared" si="3"/>
        <v>3970.2153894940657</v>
      </c>
      <c r="E86" s="23">
        <v>0.06963142487849998</v>
      </c>
      <c r="F86" s="28">
        <v>0.07547350142580614</v>
      </c>
    </row>
    <row r="87" spans="1:6" ht="15.75">
      <c r="A87" s="15" t="s">
        <v>223</v>
      </c>
      <c r="B87" s="25" t="s">
        <v>224</v>
      </c>
      <c r="C87" s="19" t="s">
        <v>27</v>
      </c>
      <c r="D87" s="19" t="s">
        <v>27</v>
      </c>
      <c r="E87" s="23"/>
      <c r="F87" s="28"/>
    </row>
    <row r="88" spans="1:6" ht="31.5">
      <c r="A88" s="6" t="s">
        <v>67</v>
      </c>
      <c r="B88" s="29" t="s">
        <v>225</v>
      </c>
      <c r="C88" s="26" t="s">
        <v>5</v>
      </c>
      <c r="D88" s="22">
        <f t="shared" si="3"/>
        <v>45281.25844910769</v>
      </c>
      <c r="E88" s="23">
        <v>0.7941630961499999</v>
      </c>
      <c r="F88" s="28">
        <v>0.860793379916985</v>
      </c>
    </row>
    <row r="89" spans="1:22" s="5" customFormat="1" ht="31.5">
      <c r="A89" s="6" t="s">
        <v>226</v>
      </c>
      <c r="B89" s="29" t="s">
        <v>227</v>
      </c>
      <c r="C89" s="26" t="s">
        <v>10</v>
      </c>
      <c r="D89" s="22">
        <f t="shared" si="3"/>
        <v>18083.2033671426</v>
      </c>
      <c r="E89" s="23">
        <v>0.31715136164999996</v>
      </c>
      <c r="F89" s="28">
        <v>0.343760360892435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74</v>
      </c>
      <c r="B90" s="29" t="s">
        <v>228</v>
      </c>
      <c r="C90" s="26" t="s">
        <v>6</v>
      </c>
      <c r="D90" s="22">
        <f t="shared" si="3"/>
        <v>3439.5666848386772</v>
      </c>
      <c r="E90" s="23">
        <v>0.06032466899999999</v>
      </c>
      <c r="F90" s="28">
        <v>0.0653859087291</v>
      </c>
    </row>
    <row r="91" spans="1:6" ht="15.75">
      <c r="A91" s="6" t="s">
        <v>124</v>
      </c>
      <c r="B91" s="29" t="s">
        <v>229</v>
      </c>
      <c r="C91" s="26" t="s">
        <v>12</v>
      </c>
      <c r="D91" s="22">
        <f t="shared" si="3"/>
        <v>1643.3485272007013</v>
      </c>
      <c r="E91" s="23">
        <v>0.028821786299999996</v>
      </c>
      <c r="F91" s="28">
        <v>0.031239934170569996</v>
      </c>
    </row>
    <row r="92" spans="1:6" ht="15.75">
      <c r="A92" s="6" t="s">
        <v>126</v>
      </c>
      <c r="B92" s="32" t="s">
        <v>230</v>
      </c>
      <c r="C92" s="33" t="s">
        <v>79</v>
      </c>
      <c r="D92" s="22">
        <f t="shared" si="3"/>
        <v>687.9133369677354</v>
      </c>
      <c r="E92" s="23">
        <v>0.012064933799999998</v>
      </c>
      <c r="F92" s="28">
        <v>0.01307718174582</v>
      </c>
    </row>
    <row r="93" spans="1:6" ht="15.75">
      <c r="A93" s="6" t="s">
        <v>77</v>
      </c>
      <c r="B93" s="34" t="s">
        <v>231</v>
      </c>
      <c r="C93" s="19" t="s">
        <v>27</v>
      </c>
      <c r="D93" s="19" t="s">
        <v>27</v>
      </c>
      <c r="E93" s="23"/>
      <c r="F93" s="28"/>
    </row>
    <row r="94" spans="1:6" ht="15.75">
      <c r="A94" s="6" t="s">
        <v>232</v>
      </c>
      <c r="B94" s="32" t="s">
        <v>233</v>
      </c>
      <c r="C94" s="30" t="s">
        <v>79</v>
      </c>
      <c r="D94" s="22">
        <f t="shared" si="3"/>
        <v>210.1957418512525</v>
      </c>
      <c r="E94" s="23">
        <v>0.0036865075499999994</v>
      </c>
      <c r="F94" s="28">
        <v>0.003995805533445</v>
      </c>
    </row>
    <row r="95" spans="1:6" ht="15.75">
      <c r="A95" s="6" t="s">
        <v>234</v>
      </c>
      <c r="B95" s="32" t="s">
        <v>235</v>
      </c>
      <c r="C95" s="33" t="s">
        <v>79</v>
      </c>
      <c r="D95" s="22">
        <f t="shared" si="3"/>
        <v>31.847839674432198</v>
      </c>
      <c r="E95" s="23">
        <v>0.00055856175</v>
      </c>
      <c r="F95" s="28">
        <v>0.000605425080825</v>
      </c>
    </row>
    <row r="96" spans="1:6" ht="15.75">
      <c r="A96" s="6" t="s">
        <v>236</v>
      </c>
      <c r="B96" s="35" t="s">
        <v>237</v>
      </c>
      <c r="C96" s="21" t="s">
        <v>79</v>
      </c>
      <c r="D96" s="22">
        <f t="shared" si="3"/>
        <v>31.847839674432198</v>
      </c>
      <c r="E96" s="23">
        <v>0.00055856175</v>
      </c>
      <c r="F96" s="28">
        <v>0.000605425080825</v>
      </c>
    </row>
    <row r="97" spans="1:6" ht="15.75">
      <c r="A97" s="6" t="s">
        <v>238</v>
      </c>
      <c r="B97" s="32" t="s">
        <v>239</v>
      </c>
      <c r="C97" s="30" t="s">
        <v>79</v>
      </c>
      <c r="D97" s="22">
        <f t="shared" si="3"/>
        <v>178.3479021768203</v>
      </c>
      <c r="E97" s="23">
        <v>0.0031279458</v>
      </c>
      <c r="F97" s="28">
        <v>0.00339038045262</v>
      </c>
    </row>
    <row r="98" spans="1:6" ht="15.75">
      <c r="A98" s="6" t="s">
        <v>240</v>
      </c>
      <c r="B98" s="32" t="s">
        <v>241</v>
      </c>
      <c r="C98" s="30" t="s">
        <v>79</v>
      </c>
      <c r="D98" s="22">
        <f t="shared" si="3"/>
        <v>6.369567934886439</v>
      </c>
      <c r="E98" s="23">
        <v>0.00011171235</v>
      </c>
      <c r="F98" s="28">
        <v>0.00012108501616500001</v>
      </c>
    </row>
    <row r="99" spans="1:22" s="5" customFormat="1" ht="15.75">
      <c r="A99" s="6" t="s">
        <v>242</v>
      </c>
      <c r="B99" s="36" t="s">
        <v>243</v>
      </c>
      <c r="C99" s="37" t="s">
        <v>79</v>
      </c>
      <c r="D99" s="22">
        <f t="shared" si="3"/>
        <v>31.847839674432198</v>
      </c>
      <c r="E99" s="23">
        <v>0.00055856175</v>
      </c>
      <c r="F99" s="28">
        <v>0.000605425080825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15" t="s">
        <v>244</v>
      </c>
      <c r="B100" s="25" t="s">
        <v>245</v>
      </c>
      <c r="C100" s="1" t="s">
        <v>27</v>
      </c>
      <c r="D100" s="19" t="s">
        <v>27</v>
      </c>
      <c r="E100" s="23"/>
      <c r="F100" s="28"/>
    </row>
    <row r="101" spans="1:6" ht="15.75">
      <c r="A101" s="6" t="s">
        <v>69</v>
      </c>
      <c r="B101" s="32" t="s">
        <v>246</v>
      </c>
      <c r="C101" s="30" t="s">
        <v>4</v>
      </c>
      <c r="D101" s="22">
        <f t="shared" si="3"/>
        <v>56370.67622374499</v>
      </c>
      <c r="E101" s="23">
        <v>0.9886542974999999</v>
      </c>
      <c r="F101" s="28">
        <v>1.07160239306025</v>
      </c>
    </row>
    <row r="102" spans="1:6" ht="15.75">
      <c r="A102" s="6" t="s">
        <v>247</v>
      </c>
      <c r="B102" s="32" t="s">
        <v>1</v>
      </c>
      <c r="C102" s="19" t="s">
        <v>27</v>
      </c>
      <c r="D102" s="22">
        <f t="shared" si="3"/>
        <v>78052.68547409843</v>
      </c>
      <c r="E102" s="23">
        <v>1.3689231369</v>
      </c>
      <c r="F102" s="28">
        <v>1.48377578808591</v>
      </c>
    </row>
    <row r="103" spans="1:6" ht="15.75">
      <c r="A103" s="6" t="s">
        <v>75</v>
      </c>
      <c r="B103" s="32" t="s">
        <v>248</v>
      </c>
      <c r="C103" s="1"/>
      <c r="D103" s="22">
        <f t="shared" si="3"/>
        <v>49896.01041793292</v>
      </c>
      <c r="E103" s="23">
        <v>0.8750986937249999</v>
      </c>
      <c r="F103" s="28">
        <v>0.9485194741285276</v>
      </c>
    </row>
    <row r="104" spans="1:6" ht="15.75">
      <c r="A104" s="6"/>
      <c r="B104" s="3" t="s">
        <v>83</v>
      </c>
      <c r="C104" s="1" t="s">
        <v>33</v>
      </c>
      <c r="D104" s="7">
        <f>SUM(D29:D61)+SUM(D64:D71)+SUM(D73:D79)+SUM(D81:D82)+SUM(D84:D86)+SUM(D88:D92)+SUM(D94:D99)+SUM(D101:D103)</f>
        <v>712163.173835359</v>
      </c>
      <c r="E104" s="38">
        <f>SUM(E29:E61)+SUM(E64:E71)+SUM(E73:E79)+SUM(E81:E82)+SUM(E84:E86)+SUM(E88:E92)+SUM(E94:E99)+SUM(E101:E103)</f>
        <v>12.490238356178999</v>
      </c>
      <c r="F104" s="38">
        <f>SUM(F29:F61)+SUM(F64:F71)+SUM(F73:F79)+SUM(F81:F82)+SUM(F84:F86)+SUM(F88:F92)+SUM(F94:F99)+SUM(F101:F103)</f>
        <v>13.53816935426242</v>
      </c>
    </row>
    <row r="105" spans="1:4" ht="15.75">
      <c r="A105" s="44" t="s">
        <v>85</v>
      </c>
      <c r="B105" s="44"/>
      <c r="C105" s="44"/>
      <c r="D105" s="44"/>
    </row>
    <row r="106" spans="1:4" ht="15.75">
      <c r="A106" s="6" t="s">
        <v>86</v>
      </c>
      <c r="B106" s="1" t="s">
        <v>87</v>
      </c>
      <c r="C106" s="1" t="s">
        <v>88</v>
      </c>
      <c r="D106" s="41">
        <v>2</v>
      </c>
    </row>
    <row r="107" spans="1:4" ht="15.75">
      <c r="A107" s="6" t="s">
        <v>89</v>
      </c>
      <c r="B107" s="1" t="s">
        <v>90</v>
      </c>
      <c r="C107" s="1" t="s">
        <v>88</v>
      </c>
      <c r="D107" s="41">
        <v>1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42">
        <v>0</v>
      </c>
    </row>
    <row r="110" spans="1:4" ht="15.75">
      <c r="A110" s="44" t="s">
        <v>95</v>
      </c>
      <c r="B110" s="44"/>
      <c r="C110" s="44"/>
      <c r="D110" s="44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4" t="s">
        <v>103</v>
      </c>
      <c r="B117" s="44"/>
      <c r="C117" s="44"/>
      <c r="D117" s="44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4" t="s">
        <v>109</v>
      </c>
      <c r="B122" s="44"/>
      <c r="C122" s="44"/>
      <c r="D122" s="44"/>
    </row>
    <row r="123" spans="1:4" ht="15.75">
      <c r="A123" s="6" t="s">
        <v>110</v>
      </c>
      <c r="B123" s="1" t="s">
        <v>111</v>
      </c>
      <c r="C123" s="1" t="s">
        <v>88</v>
      </c>
      <c r="D123" s="1">
        <v>14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0</v>
      </c>
    </row>
    <row r="125" spans="1:4" ht="31.5">
      <c r="A125" s="6" t="s">
        <v>114</v>
      </c>
      <c r="B125" s="1" t="s">
        <v>115</v>
      </c>
      <c r="C125" s="1" t="s">
        <v>33</v>
      </c>
      <c r="D125" s="40">
        <v>29800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2023-03-21T11:34:42Z</dcterms:modified>
  <cp:category/>
  <cp:version/>
  <cp:contentType/>
  <cp:contentStatus/>
</cp:coreProperties>
</file>