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<sst xmlns="http://schemas.openxmlformats.org/spreadsheetml/2006/main" count="355" uniqueCount="248">
  <si>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</si>
  <si>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</si>
  <si>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</si>
  <si>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</si>
  <si>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</si>
  <si>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</si>
  <si>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</si>
  <si>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</si>
  <si>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</si>
  <si>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</si>
  <si>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</si>
  <si>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</si>
  <si>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</si>
  <si>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</si>
  <si>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</si>
  <si>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</si>
  <si>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</si>
  <si>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</si>
  <si>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</si>
  <si>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</si>
  <si>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</si>
  <si>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</si>
  <si>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</si>
  <si>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</si>
  <si>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</si>
  <si>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</si>
  <si>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</si>
  <si>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</si>
  <si>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</si>
  <si>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</si>
  <si>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</si>
  <si>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</si>
  <si>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</si>
  <si>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</si>
  <si>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</si>
  <si>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</si>
  <si>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</si>
  <si>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</si>
  <si>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</si>
  <si>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</si>
  <si>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</si>
  <si>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</si>
  <si>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</si>
  <si>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</si>
  <si>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</si>
  <si>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</si>
  <si>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</si>
  <si>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</si>
  <si>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</si>
  <si>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</si>
  <si>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</si>
  <si>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</si>
  <si>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</si>
  <si>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</si>
  <si>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</si>
  <si>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</si>
  <si>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</si>
  <si>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</si>
  <si>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</si>
  <si>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</si>
  <si>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</si>
  <si>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</si>
  <si>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</si>
  <si>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</si>
  <si>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</si>
  <si>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</si>
  <si>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</si>
  <si>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</si>
  <si>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</si>
  <si>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</si>
  <si>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</si>
  <si>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</si>
  <si>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</si>
  <si>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</si>
  <si>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</si>
  <si>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</si>
  <si>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</si>
  <si>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</si>
  <si>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</si>
  <si>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</si>
  <si>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</si>
  <si>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</si>
  <si>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</si>
  <si>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</si>
  <si>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</si>
  <si>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</si>
  <si>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</si>
  <si>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</si>
  <si>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</si>
  <si>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</si>
  <si>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</si>
  <si>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</si>
  <si>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</si>
  <si>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</si>
  <si>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</si>
  <si>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</si>
  <si>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</si>
  <si>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</si>
  <si>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</si>
  <si>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</si>
  <si>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</si>
  <si>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</si>
  <si>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</si>
  <si>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</si>
  <si>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</si>
  <si>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</si>
  <si>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</si>
  <si>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</si>
  <si>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</si>
  <si>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</si>
  <si>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</si>
  <si>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</si>
  <si>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</si>
  <si>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</si>
  <si>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</si>
  <si>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</si>
  <si>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</si>
  <si>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</si>
  <si>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</si>
  <si>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</si>
  <si>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</si>
  <si>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</si>
  <si>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</si>
  <si>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</si>
  <si>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</si>
  <si>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</si>
  <si>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</si>
  <si>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</si>
  <si>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</si>
  <si>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</si>
  <si>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</si>
  <si>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</si>
  <si>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</si>
  <si>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</si>
  <si>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</si>
  <si>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</si>
  <si>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</si>
  <si>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</si>
  <si>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</si>
  <si>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</si>
  <si>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</si>
  <si>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</si>
  <si>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</si>
  <si>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</si>
  <si>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</si>
  <si>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</si>
  <si>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</si>
  <si>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</si>
  <si>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</si>
  <si>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</si>
  <si>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</si>
  <si>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</si>
  <si>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</si>
  <si>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</si>
  <si>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</si>
  <si>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</si>
  <si>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</si>
  <si>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</si>
  <si>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</si>
  <si>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</si>
  <si>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</si>
  <si>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</si>
  <si>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</si>
  <si>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</si>
  <si>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</si>
  <si>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</si>
  <si>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</si>
  <si>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</si>
  <si>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</si>
  <si>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</si>
  <si>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</si>
  <si>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</si>
  <si>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</si>
  <si>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</si>
  <si>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</si>
  <si>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</si>
  <si>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</si>
  <si>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</si>
  <si>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</si>
  <si>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</si>
  <si>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</si>
  <si>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</si>
  <si>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</si>
  <si>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</si>
  <si>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</si>
  <si>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</si>
  <si>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</si>
  <si>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</si>
  <si>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</si>
  <si>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</si>
  <si>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</si>
  <si>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</si>
  <si>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</si>
  <si>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</si>
  <si>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</si>
  <si>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</si>
  <si>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</si>
  <si>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</si>
  <si>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</si>
  <si>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</si>
  <si>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</si>
  <si>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</si>
  <si>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</si>
  <si>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</si>
  <si>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</si>
  <si>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</si>
  <si>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</si>
  <si>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</si>
  <si>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</si>
  <si>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</si>
  <si>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</si>
  <si>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</si>
  <si>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</si>
  <si>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</si>
  <si>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</si>
  <si>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</si>
  <si>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</si>
  <si>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</si>
  <si>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</si>
  <si>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</si>
  <si>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</si>
  <si>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</si>
  <si>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</si>
  <si>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</si>
  <si>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</si>
  <si>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</si>
  <si>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</si>
  <si>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</si>
  <si>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</si>
  <si>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</si>
  <si>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</si>
  <si>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</si>
  <si>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</si>
  <si>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</si>
  <si>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</si>
  <si>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</si>
  <si>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</si>
  <si>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</si>
  <si>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</si>
  <si>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</si>
  <si>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</si>
  <si>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21.31</t>
  </si>
  <si>
    <t>Отчет об исполнении управляющей организацией ООО "УК "Слобода" договора управления за 2022 год по дому № 13  ул. Семашко в   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</si>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</sst>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%202020\&#1091;&#1083;.%20&#1057;&#1077;&#1084;&#1072;&#1096;&#1082;&#1086;,%20&#1076;.%201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-83823.60380599974</v>
          </cell>
        </row>
        <row r="25">
          <cell r="D25">
            <v>52902.34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X125">
            <v>46309.20736335591</v>
          </cell>
        </row>
        <row r="126">
          <cell r="AX126">
            <v>51460.50501118007</v>
          </cell>
        </row>
        <row r="127">
          <cell r="AX127">
            <v>12034.163529270772</v>
          </cell>
        </row>
      </sheetData>
      <sheetData sheetId="1">
        <row r="124">
          <cell r="AX124">
            <v>128173.83715293634</v>
          </cell>
        </row>
        <row r="125">
          <cell r="AX125">
            <v>142431.51124046504</v>
          </cell>
        </row>
        <row r="126">
          <cell r="AX126">
            <v>33307.95330548235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zoomScalePageLayoutView="0" workbookViewId="0" topLeftCell="A1">
      <selection activeCell="Q8" sqref="Q8"/>
    </sheetView>
  </sheetViews>
  <sheetFormatPr defaultColWidth="9.140625" defaultRowHeight="15"/>
  <cols>
    <col min="1" max="1" width="9.140625" style="11" customWidth="1"/>
    <col min="2" max="2" width="62.421875" style="10" customWidth="1"/>
    <col min="3" max="3" width="24.28125" style="10" customWidth="1"/>
    <col min="4" max="4" width="62.7109375" style="10" customWidth="1"/>
    <col min="5" max="5" width="18.7109375" style="10" hidden="1" customWidth="1"/>
    <col min="6" max="6" width="17.8515625" style="10" hidden="1" customWidth="1"/>
    <col min="7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116</v>
      </c>
    </row>
    <row r="2" spans="1:22" s="5" customFormat="1" ht="33.75" customHeight="1">
      <c r="A2" s="31" t="s">
        <v>242</v>
      </c>
      <c r="B2" s="31"/>
      <c r="C2" s="31"/>
      <c r="D2" s="31"/>
      <c r="E2" s="4">
        <v>2703.5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30" t="s">
        <v>63</v>
      </c>
      <c r="B8" s="30"/>
      <c r="C8" s="30"/>
      <c r="D8" s="30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0</v>
      </c>
    </row>
    <row r="10" spans="1:6" ht="15.75">
      <c r="A10" s="6" t="s">
        <v>18</v>
      </c>
      <c r="B10" s="1" t="s">
        <v>34</v>
      </c>
      <c r="C10" s="1" t="s">
        <v>33</v>
      </c>
      <c r="D10" s="8">
        <f>'[1]по форме'!$D$24</f>
        <v>-83823.60380599974</v>
      </c>
      <c r="F10" s="9"/>
    </row>
    <row r="11" spans="1:4" ht="15.75">
      <c r="A11" s="6" t="s">
        <v>35</v>
      </c>
      <c r="B11" s="1" t="s">
        <v>36</v>
      </c>
      <c r="C11" s="1" t="s">
        <v>33</v>
      </c>
      <c r="D11" s="26">
        <f>'[1]по форме'!$D$25</f>
        <v>52902.34</v>
      </c>
    </row>
    <row r="12" spans="1:4" ht="31.5">
      <c r="A12" s="6" t="s">
        <v>37</v>
      </c>
      <c r="B12" s="1" t="s">
        <v>38</v>
      </c>
      <c r="C12" s="1" t="s">
        <v>33</v>
      </c>
      <c r="D12" s="26">
        <f>D13+D14+D15</f>
        <v>413717.17760269047</v>
      </c>
    </row>
    <row r="13" spans="1:4" ht="15.75">
      <c r="A13" s="6" t="s">
        <v>54</v>
      </c>
      <c r="B13" s="12" t="s">
        <v>39</v>
      </c>
      <c r="C13" s="1" t="s">
        <v>33</v>
      </c>
      <c r="D13" s="26">
        <f>'[2]УК 2022'!$AX$126+'[2]УК 2021'!$AX$125</f>
        <v>193892.0162516451</v>
      </c>
    </row>
    <row r="14" spans="1:4" ht="15.75">
      <c r="A14" s="6" t="s">
        <v>55</v>
      </c>
      <c r="B14" s="12" t="s">
        <v>40</v>
      </c>
      <c r="C14" s="1" t="s">
        <v>33</v>
      </c>
      <c r="D14" s="26">
        <f>'[2]УК 2022'!$AX$125+'[2]УК 2021'!$AX$124</f>
        <v>174483.04451629226</v>
      </c>
    </row>
    <row r="15" spans="1:4" ht="15.75">
      <c r="A15" s="6" t="s">
        <v>56</v>
      </c>
      <c r="B15" s="12" t="s">
        <v>41</v>
      </c>
      <c r="C15" s="1" t="s">
        <v>33</v>
      </c>
      <c r="D15" s="26">
        <f>'[2]УК 2022'!$AX$127+'[2]УК 2021'!$AX$126</f>
        <v>45342.11683475312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444814.62</v>
      </c>
      <c r="E16" s="10">
        <v>444814.62</v>
      </c>
      <c r="F16" s="9">
        <f>D16-E16</f>
        <v>0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v>444814.62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360991.01619400026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706.34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D22-D99</f>
        <v>-52726.16140869027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75932.65</v>
      </c>
      <c r="E25" s="9">
        <f>D25+F16</f>
        <v>75932.65</v>
      </c>
    </row>
    <row r="26" spans="1:4" ht="35.25" customHeight="1">
      <c r="A26" s="30" t="s">
        <v>62</v>
      </c>
      <c r="B26" s="30"/>
      <c r="C26" s="30"/>
      <c r="D26" s="30"/>
    </row>
    <row r="27" spans="1:22" s="5" customFormat="1" ht="32.25" customHeight="1">
      <c r="A27" s="14" t="s">
        <v>22</v>
      </c>
      <c r="B27" s="3" t="s">
        <v>64</v>
      </c>
      <c r="C27" s="3" t="s">
        <v>126</v>
      </c>
      <c r="D27" s="3" t="s">
        <v>127</v>
      </c>
      <c r="E27" s="29" t="s">
        <v>246</v>
      </c>
      <c r="F27" s="29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4" t="s">
        <v>128</v>
      </c>
      <c r="B28" s="15" t="s">
        <v>129</v>
      </c>
      <c r="C28" s="1" t="s">
        <v>27</v>
      </c>
      <c r="D28" s="1" t="s">
        <v>27</v>
      </c>
      <c r="E28" s="29"/>
      <c r="F28" s="29"/>
    </row>
    <row r="29" spans="1:6" ht="15.75">
      <c r="A29" s="6" t="s">
        <v>68</v>
      </c>
      <c r="B29" s="16" t="s">
        <v>130</v>
      </c>
      <c r="C29" s="17" t="s">
        <v>131</v>
      </c>
      <c r="D29" s="8">
        <f>E29*E$2*9+F29*E$2*3</f>
        <v>1142.0263538337033</v>
      </c>
      <c r="E29" s="18">
        <v>0.03447889970399999</v>
      </c>
      <c r="F29" s="18">
        <v>0.037371679389165594</v>
      </c>
    </row>
    <row r="30" spans="1:6" ht="15.75">
      <c r="A30" s="6" t="s">
        <v>70</v>
      </c>
      <c r="B30" s="16" t="s">
        <v>118</v>
      </c>
      <c r="C30" s="17" t="s">
        <v>131</v>
      </c>
      <c r="D30" s="8">
        <f aca="true" t="shared" si="0" ref="D30:D59">E30*E$2*9+F30*E$2*3</f>
        <v>770.2313563181174</v>
      </c>
      <c r="E30" s="18">
        <v>0.023254042776</v>
      </c>
      <c r="F30" s="18">
        <v>0.0252050569649064</v>
      </c>
    </row>
    <row r="31" spans="1:6" ht="15.75">
      <c r="A31" s="6" t="s">
        <v>72</v>
      </c>
      <c r="B31" s="16" t="s">
        <v>84</v>
      </c>
      <c r="C31" s="17" t="s">
        <v>131</v>
      </c>
      <c r="D31" s="8">
        <f t="shared" si="0"/>
        <v>684.5349775117779</v>
      </c>
      <c r="E31" s="18">
        <v>0.020666784749999997</v>
      </c>
      <c r="F31" s="18">
        <v>0.022400727990524998</v>
      </c>
    </row>
    <row r="32" spans="1:6" ht="15.75">
      <c r="A32" s="6" t="s">
        <v>122</v>
      </c>
      <c r="B32" s="16" t="s">
        <v>132</v>
      </c>
      <c r="C32" s="17" t="s">
        <v>131</v>
      </c>
      <c r="D32" s="8">
        <f t="shared" si="0"/>
        <v>2083.5024602017943</v>
      </c>
      <c r="E32" s="18">
        <v>0.062902990038</v>
      </c>
      <c r="F32" s="18">
        <v>0.0681805509021882</v>
      </c>
    </row>
    <row r="33" spans="1:22" s="5" customFormat="1" ht="15.75">
      <c r="A33" s="6" t="s">
        <v>123</v>
      </c>
      <c r="B33" s="16" t="s">
        <v>0</v>
      </c>
      <c r="C33" s="17" t="s">
        <v>131</v>
      </c>
      <c r="D33" s="8">
        <f t="shared" si="0"/>
        <v>21555.155398360337</v>
      </c>
      <c r="E33" s="18">
        <v>0.650771357937</v>
      </c>
      <c r="F33" s="18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76</v>
      </c>
      <c r="B34" s="16" t="s">
        <v>133</v>
      </c>
      <c r="C34" s="17" t="s">
        <v>131</v>
      </c>
      <c r="D34" s="8">
        <f t="shared" si="0"/>
        <v>2489.6352122649982</v>
      </c>
      <c r="E34" s="18">
        <v>0.07516453757399999</v>
      </c>
      <c r="F34" s="18">
        <v>0.0814708422764586</v>
      </c>
    </row>
    <row r="35" spans="1:6" ht="15.75">
      <c r="A35" s="6" t="s">
        <v>78</v>
      </c>
      <c r="B35" s="16" t="s">
        <v>119</v>
      </c>
      <c r="C35" s="17" t="s">
        <v>131</v>
      </c>
      <c r="D35" s="8">
        <f t="shared" si="0"/>
        <v>13.320680643472436</v>
      </c>
      <c r="E35" s="18">
        <v>0.00040216445999999994</v>
      </c>
      <c r="F35" s="18">
        <v>0.000435906058194</v>
      </c>
    </row>
    <row r="36" spans="1:6" ht="15.75">
      <c r="A36" s="6" t="s">
        <v>80</v>
      </c>
      <c r="B36" s="16" t="s">
        <v>15</v>
      </c>
      <c r="C36" s="17" t="s">
        <v>131</v>
      </c>
      <c r="D36" s="8">
        <f t="shared" si="0"/>
        <v>6889.419026913268</v>
      </c>
      <c r="E36" s="18">
        <v>0.20799834158849997</v>
      </c>
      <c r="F36" s="18">
        <v>0.22544940244777514</v>
      </c>
    </row>
    <row r="37" spans="1:6" ht="31.5">
      <c r="A37" s="6" t="s">
        <v>81</v>
      </c>
      <c r="B37" s="16" t="s">
        <v>134</v>
      </c>
      <c r="C37" s="17" t="s">
        <v>131</v>
      </c>
      <c r="D37" s="8">
        <f t="shared" si="0"/>
        <v>16224.293008624018</v>
      </c>
      <c r="E37" s="18">
        <v>0.48982737529199993</v>
      </c>
      <c r="F37" s="18">
        <v>0.5309238920789988</v>
      </c>
    </row>
    <row r="38" spans="1:6" ht="15.75">
      <c r="A38" s="6" t="s">
        <v>125</v>
      </c>
      <c r="B38" s="16" t="s">
        <v>135</v>
      </c>
      <c r="C38" s="17" t="s">
        <v>131</v>
      </c>
      <c r="D38" s="8">
        <f t="shared" si="0"/>
        <v>5313.397497337097</v>
      </c>
      <c r="E38" s="18">
        <v>0.16041670035299999</v>
      </c>
      <c r="F38" s="18">
        <v>0.17387566151261669</v>
      </c>
    </row>
    <row r="39" spans="1:6" ht="15.75">
      <c r="A39" s="6" t="s">
        <v>82</v>
      </c>
      <c r="B39" s="16" t="s">
        <v>136</v>
      </c>
      <c r="C39" s="17" t="s">
        <v>131</v>
      </c>
      <c r="D39" s="8">
        <f t="shared" si="0"/>
        <v>12944.630428529075</v>
      </c>
      <c r="E39" s="18">
        <v>0.3908111338695</v>
      </c>
      <c r="F39" s="18">
        <v>0.42360018800115107</v>
      </c>
    </row>
    <row r="40" spans="1:6" ht="31.5">
      <c r="A40" s="6" t="s">
        <v>137</v>
      </c>
      <c r="B40" s="16" t="s">
        <v>138</v>
      </c>
      <c r="C40" s="17" t="s">
        <v>131</v>
      </c>
      <c r="D40" s="8">
        <f t="shared" si="0"/>
        <v>164.58440972823718</v>
      </c>
      <c r="E40" s="18">
        <v>0.004968965327999999</v>
      </c>
      <c r="F40" s="18">
        <v>0.0053858615190192</v>
      </c>
    </row>
    <row r="41" spans="1:6" ht="31.5">
      <c r="A41" s="6" t="s">
        <v>139</v>
      </c>
      <c r="B41" s="16" t="s">
        <v>140</v>
      </c>
      <c r="C41" s="17" t="s">
        <v>131</v>
      </c>
      <c r="D41" s="8">
        <f t="shared" si="0"/>
        <v>594.5093774963101</v>
      </c>
      <c r="E41" s="18">
        <v>0.0179488232745</v>
      </c>
      <c r="F41" s="18">
        <v>0.01945472954723055</v>
      </c>
    </row>
    <row r="42" spans="1:6" ht="31.5">
      <c r="A42" s="6" t="s">
        <v>141</v>
      </c>
      <c r="B42" s="16" t="s">
        <v>142</v>
      </c>
      <c r="C42" s="17" t="s">
        <v>131</v>
      </c>
      <c r="D42" s="8">
        <f t="shared" si="0"/>
        <v>3567.0562649778603</v>
      </c>
      <c r="E42" s="18">
        <v>0.10769293964699998</v>
      </c>
      <c r="F42" s="18">
        <v>0.1167283772833833</v>
      </c>
    </row>
    <row r="43" spans="1:6" ht="15.75">
      <c r="A43" s="6" t="s">
        <v>143</v>
      </c>
      <c r="B43" s="16" t="s">
        <v>144</v>
      </c>
      <c r="C43" s="17" t="s">
        <v>131</v>
      </c>
      <c r="D43" s="8">
        <f t="shared" si="0"/>
        <v>6459.309049691813</v>
      </c>
      <c r="E43" s="18">
        <v>0.19501289802449998</v>
      </c>
      <c r="F43" s="18">
        <v>0.21137448016875554</v>
      </c>
    </row>
    <row r="44" spans="1:6" ht="15.75">
      <c r="A44" s="6" t="s">
        <v>145</v>
      </c>
      <c r="B44" s="16" t="s">
        <v>146</v>
      </c>
      <c r="C44" s="17" t="s">
        <v>131</v>
      </c>
      <c r="D44" s="8">
        <f t="shared" si="0"/>
        <v>11804.602176791894</v>
      </c>
      <c r="E44" s="18">
        <v>0.3563925588345</v>
      </c>
      <c r="F44" s="18">
        <v>0.38629389452071455</v>
      </c>
    </row>
    <row r="45" spans="1:6" ht="15.75">
      <c r="A45" s="6" t="s">
        <v>147</v>
      </c>
      <c r="B45" s="16" t="s">
        <v>120</v>
      </c>
      <c r="C45" s="17" t="s">
        <v>131</v>
      </c>
      <c r="D45" s="8">
        <f t="shared" si="0"/>
        <v>6507.855530259135</v>
      </c>
      <c r="E45" s="18">
        <v>0.1964785640565</v>
      </c>
      <c r="F45" s="18">
        <v>0.21296311558084036</v>
      </c>
    </row>
    <row r="46" spans="1:6" ht="31.5">
      <c r="A46" s="6" t="s">
        <v>148</v>
      </c>
      <c r="B46" s="16" t="s">
        <v>149</v>
      </c>
      <c r="C46" s="17" t="s">
        <v>131</v>
      </c>
      <c r="D46" s="8">
        <f t="shared" si="0"/>
        <v>181.93829645542772</v>
      </c>
      <c r="E46" s="18">
        <v>0.0054928962495</v>
      </c>
      <c r="F46" s="18">
        <v>0.00595375024483305</v>
      </c>
    </row>
    <row r="47" spans="1:6" ht="15.75">
      <c r="A47" s="6" t="s">
        <v>150</v>
      </c>
      <c r="B47" s="16" t="s">
        <v>151</v>
      </c>
      <c r="C47" s="17" t="s">
        <v>131</v>
      </c>
      <c r="D47" s="8">
        <f t="shared" si="0"/>
        <v>1560.4807354921197</v>
      </c>
      <c r="E47" s="18">
        <v>0.0471124493655</v>
      </c>
      <c r="F47" s="18">
        <v>0.051065183867265454</v>
      </c>
    </row>
    <row r="48" spans="1:6" ht="15.75">
      <c r="A48" s="6" t="s">
        <v>152</v>
      </c>
      <c r="B48" s="16" t="s">
        <v>14</v>
      </c>
      <c r="C48" s="17" t="s">
        <v>131</v>
      </c>
      <c r="D48" s="8">
        <f t="shared" si="0"/>
        <v>25675.42693083974</v>
      </c>
      <c r="E48" s="18">
        <v>0.7751664110325</v>
      </c>
      <c r="F48" s="18">
        <v>0.8402028729181268</v>
      </c>
    </row>
    <row r="49" spans="1:6" ht="31.5">
      <c r="A49" s="6" t="s">
        <v>153</v>
      </c>
      <c r="B49" s="16" t="s">
        <v>154</v>
      </c>
      <c r="C49" s="17" t="s">
        <v>131</v>
      </c>
      <c r="D49" s="8">
        <f t="shared" si="0"/>
        <v>2670.8334709068995</v>
      </c>
      <c r="E49" s="18">
        <v>0.08063509135349999</v>
      </c>
      <c r="F49" s="18">
        <v>0.08740037551805864</v>
      </c>
    </row>
    <row r="50" spans="1:6" ht="31.5">
      <c r="A50" s="6" t="s">
        <v>155</v>
      </c>
      <c r="B50" s="16" t="s">
        <v>156</v>
      </c>
      <c r="C50" s="17" t="s">
        <v>131</v>
      </c>
      <c r="D50" s="8">
        <f t="shared" si="0"/>
        <v>5813.848068734221</v>
      </c>
      <c r="E50" s="18">
        <v>0.17552579569049997</v>
      </c>
      <c r="F50" s="18">
        <v>0.19025240994893294</v>
      </c>
    </row>
    <row r="51" spans="1:6" ht="31.5">
      <c r="A51" s="6" t="s">
        <v>157</v>
      </c>
      <c r="B51" s="16" t="s">
        <v>158</v>
      </c>
      <c r="C51" s="17" t="s">
        <v>131</v>
      </c>
      <c r="D51" s="8">
        <f t="shared" si="0"/>
        <v>2124.0195304923564</v>
      </c>
      <c r="E51" s="18">
        <v>0.0641262402705</v>
      </c>
      <c r="F51" s="18">
        <v>0.06950643182919496</v>
      </c>
    </row>
    <row r="52" spans="1:6" ht="31.5">
      <c r="A52" s="6" t="s">
        <v>159</v>
      </c>
      <c r="B52" s="16" t="s">
        <v>160</v>
      </c>
      <c r="C52" s="17" t="s">
        <v>131</v>
      </c>
      <c r="D52" s="8">
        <f t="shared" si="0"/>
        <v>4111.021059810328</v>
      </c>
      <c r="E52" s="18">
        <v>0.12411577222049998</v>
      </c>
      <c r="F52" s="18">
        <v>0.13452908550979994</v>
      </c>
    </row>
    <row r="53" spans="1:6" ht="15.75">
      <c r="A53" s="6" t="s">
        <v>161</v>
      </c>
      <c r="B53" s="16" t="s">
        <v>162</v>
      </c>
      <c r="C53" s="17" t="s">
        <v>131</v>
      </c>
      <c r="D53" s="8">
        <f t="shared" si="0"/>
        <v>835.7617047058664</v>
      </c>
      <c r="E53" s="18">
        <v>0.025232468494499994</v>
      </c>
      <c r="F53" s="18">
        <v>0.027349472601188547</v>
      </c>
    </row>
    <row r="54" spans="1:6" ht="31.5">
      <c r="A54" s="6" t="s">
        <v>163</v>
      </c>
      <c r="B54" s="16" t="s">
        <v>164</v>
      </c>
      <c r="C54" s="17" t="s">
        <v>131</v>
      </c>
      <c r="D54" s="8">
        <f t="shared" si="0"/>
        <v>10679.004662418469</v>
      </c>
      <c r="E54" s="18">
        <v>0.32240966196449994</v>
      </c>
      <c r="F54" s="18">
        <v>0.34945983260332153</v>
      </c>
    </row>
    <row r="55" spans="1:6" ht="15.75">
      <c r="A55" s="6" t="s">
        <v>165</v>
      </c>
      <c r="B55" s="16" t="s">
        <v>167</v>
      </c>
      <c r="C55" s="17" t="s">
        <v>168</v>
      </c>
      <c r="D55" s="8">
        <f t="shared" si="0"/>
        <v>10395.607181728592</v>
      </c>
      <c r="E55" s="18">
        <v>0.3138536130779999</v>
      </c>
      <c r="F55" s="18">
        <v>0.34018593121524415</v>
      </c>
    </row>
    <row r="56" spans="1:6" ht="31.5">
      <c r="A56" s="6" t="s">
        <v>166</v>
      </c>
      <c r="B56" s="16" t="s">
        <v>170</v>
      </c>
      <c r="C56" s="17" t="s">
        <v>6</v>
      </c>
      <c r="D56" s="8">
        <f t="shared" si="0"/>
        <v>4954.035135088751</v>
      </c>
      <c r="E56" s="18">
        <v>0.14956719692099998</v>
      </c>
      <c r="F56" s="18">
        <v>0.16211588474267188</v>
      </c>
    </row>
    <row r="57" spans="1:6" ht="15.75">
      <c r="A57" s="6" t="s">
        <v>169</v>
      </c>
      <c r="B57" s="16" t="s">
        <v>172</v>
      </c>
      <c r="C57" s="17" t="s">
        <v>6</v>
      </c>
      <c r="D57" s="8">
        <f t="shared" si="0"/>
        <v>3521.6919470087014</v>
      </c>
      <c r="E57" s="18">
        <v>0.10632334623599998</v>
      </c>
      <c r="F57" s="18">
        <v>0.11524387498520039</v>
      </c>
    </row>
    <row r="58" spans="1:6" ht="15.75">
      <c r="A58" s="6" t="s">
        <v>171</v>
      </c>
      <c r="B58" s="16" t="s">
        <v>173</v>
      </c>
      <c r="C58" s="17" t="s">
        <v>174</v>
      </c>
      <c r="D58" s="8">
        <f t="shared" si="0"/>
        <v>610.6422018311823</v>
      </c>
      <c r="E58" s="18">
        <v>0.0184358891205</v>
      </c>
      <c r="F58" s="18">
        <v>0.01998266021770995</v>
      </c>
    </row>
    <row r="59" spans="1:22" s="5" customFormat="1" ht="24.75" customHeight="1">
      <c r="A59" s="6" t="s">
        <v>241</v>
      </c>
      <c r="B59" s="16" t="s">
        <v>175</v>
      </c>
      <c r="C59" s="17" t="s">
        <v>174</v>
      </c>
      <c r="D59" s="8">
        <f t="shared" si="0"/>
        <v>2024.2254313383423</v>
      </c>
      <c r="E59" s="18">
        <v>0.061113358191</v>
      </c>
      <c r="F59" s="18">
        <v>0.0662407689432249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4" t="s">
        <v>176</v>
      </c>
      <c r="B60" s="19" t="s">
        <v>177</v>
      </c>
      <c r="C60" s="20" t="s">
        <v>27</v>
      </c>
      <c r="D60" s="20" t="s">
        <v>27</v>
      </c>
      <c r="E60" s="18"/>
      <c r="F60" s="18"/>
    </row>
    <row r="61" spans="1:6" ht="31.5">
      <c r="A61" s="6" t="s">
        <v>178</v>
      </c>
      <c r="B61" s="16" t="s">
        <v>179</v>
      </c>
      <c r="C61" s="20" t="s">
        <v>27</v>
      </c>
      <c r="D61" s="20" t="s">
        <v>27</v>
      </c>
      <c r="E61" s="18"/>
      <c r="F61" s="18"/>
    </row>
    <row r="62" spans="1:6" ht="31.5">
      <c r="A62" s="6" t="s">
        <v>180</v>
      </c>
      <c r="B62" s="16" t="s">
        <v>8</v>
      </c>
      <c r="C62" s="21" t="s">
        <v>181</v>
      </c>
      <c r="D62" s="8">
        <f aca="true" t="shared" si="1" ref="D62:D69">E62*E$2*9+F62*E$2*3</f>
        <v>5883.3006175336595</v>
      </c>
      <c r="E62" s="18">
        <v>0.1776226365</v>
      </c>
      <c r="F62" s="18">
        <v>0.19252517570235</v>
      </c>
    </row>
    <row r="63" spans="1:6" ht="31.5">
      <c r="A63" s="6" t="s">
        <v>182</v>
      </c>
      <c r="B63" s="16" t="s">
        <v>183</v>
      </c>
      <c r="C63" s="21" t="s">
        <v>11</v>
      </c>
      <c r="D63" s="8">
        <f t="shared" si="1"/>
        <v>11137.56909357001</v>
      </c>
      <c r="E63" s="18">
        <v>0.3362541735</v>
      </c>
      <c r="F63" s="18">
        <v>0.36446589865665</v>
      </c>
    </row>
    <row r="64" spans="1:22" s="5" customFormat="1" ht="27.75" customHeight="1">
      <c r="A64" s="6" t="s">
        <v>184</v>
      </c>
      <c r="B64" s="16" t="s">
        <v>185</v>
      </c>
      <c r="C64" s="21" t="s">
        <v>10</v>
      </c>
      <c r="D64" s="8">
        <f t="shared" si="1"/>
        <v>2849.1455820760493</v>
      </c>
      <c r="E64" s="18">
        <v>0.08601850949999999</v>
      </c>
      <c r="F64" s="18">
        <v>0.09323546244705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15.75">
      <c r="A65" s="6" t="s">
        <v>186</v>
      </c>
      <c r="B65" s="16" t="s">
        <v>13</v>
      </c>
      <c r="C65" s="21" t="s">
        <v>10</v>
      </c>
      <c r="D65" s="8">
        <f t="shared" si="1"/>
        <v>5846.298726857347</v>
      </c>
      <c r="E65" s="18">
        <v>0.17650551299999998</v>
      </c>
      <c r="F65" s="18">
        <v>0.1913143255407</v>
      </c>
    </row>
    <row r="66" spans="1:6" ht="15.75">
      <c r="A66" s="6" t="s">
        <v>187</v>
      </c>
      <c r="B66" s="16" t="s">
        <v>121</v>
      </c>
      <c r="C66" s="21" t="s">
        <v>131</v>
      </c>
      <c r="D66" s="8">
        <f t="shared" si="1"/>
        <v>1517.077517728805</v>
      </c>
      <c r="E66" s="18">
        <v>0.0458020635</v>
      </c>
      <c r="F66" s="18">
        <v>0.04964485662765</v>
      </c>
    </row>
    <row r="67" spans="1:6" ht="31.5">
      <c r="A67" s="6" t="s">
        <v>188</v>
      </c>
      <c r="B67" s="16" t="s">
        <v>189</v>
      </c>
      <c r="C67" s="21" t="s">
        <v>131</v>
      </c>
      <c r="D67" s="8">
        <f t="shared" si="1"/>
        <v>7992.408386083461</v>
      </c>
      <c r="E67" s="18">
        <v>0.24129867599999996</v>
      </c>
      <c r="F67" s="18">
        <v>0.2615436349164</v>
      </c>
    </row>
    <row r="68" spans="1:6" ht="15.75">
      <c r="A68" s="6" t="s">
        <v>190</v>
      </c>
      <c r="B68" s="16" t="s">
        <v>191</v>
      </c>
      <c r="C68" s="21" t="s">
        <v>9</v>
      </c>
      <c r="D68" s="8">
        <f t="shared" si="1"/>
        <v>1628.083189757742</v>
      </c>
      <c r="E68" s="18">
        <v>0.04915343399999999</v>
      </c>
      <c r="F68" s="18">
        <v>0.05327740711259999</v>
      </c>
    </row>
    <row r="69" spans="1:6" ht="15.75">
      <c r="A69" s="6" t="s">
        <v>192</v>
      </c>
      <c r="B69" s="16" t="s">
        <v>193</v>
      </c>
      <c r="C69" s="21" t="s">
        <v>7</v>
      </c>
      <c r="D69" s="8">
        <f t="shared" si="1"/>
        <v>1258.0642829946191</v>
      </c>
      <c r="E69" s="18">
        <v>0.037982199</v>
      </c>
      <c r="F69" s="18">
        <v>0.04116890549610001</v>
      </c>
    </row>
    <row r="70" spans="1:22" s="5" customFormat="1" ht="27" customHeight="1">
      <c r="A70" s="6" t="s">
        <v>71</v>
      </c>
      <c r="B70" s="16" t="s">
        <v>194</v>
      </c>
      <c r="C70" s="1" t="s">
        <v>27</v>
      </c>
      <c r="D70" s="1" t="s">
        <v>27</v>
      </c>
      <c r="E70" s="18"/>
      <c r="F70" s="1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15.75">
      <c r="A71" s="6" t="s">
        <v>195</v>
      </c>
      <c r="B71" s="16" t="s">
        <v>196</v>
      </c>
      <c r="C71" s="17" t="s">
        <v>11</v>
      </c>
      <c r="D71" s="8">
        <f aca="true" t="shared" si="2" ref="D71:D76">E71*E$2*9+F71*E$2*3</f>
        <v>9916.506701251703</v>
      </c>
      <c r="E71" s="18">
        <v>0.29938909799999996</v>
      </c>
      <c r="F71" s="18">
        <v>0.3245078433222</v>
      </c>
    </row>
    <row r="72" spans="1:6" ht="15.75">
      <c r="A72" s="6" t="s">
        <v>197</v>
      </c>
      <c r="B72" s="16" t="s">
        <v>198</v>
      </c>
      <c r="C72" s="17" t="s">
        <v>11</v>
      </c>
      <c r="D72" s="8">
        <f t="shared" si="2"/>
        <v>23755.21381419251</v>
      </c>
      <c r="E72" s="18">
        <v>0.717193287</v>
      </c>
      <c r="F72" s="18">
        <v>0.7773658037793</v>
      </c>
    </row>
    <row r="73" spans="1:6" ht="15.75">
      <c r="A73" s="6" t="s">
        <v>199</v>
      </c>
      <c r="B73" s="16" t="s">
        <v>117</v>
      </c>
      <c r="C73" s="17" t="s">
        <v>200</v>
      </c>
      <c r="D73" s="8">
        <f t="shared" si="2"/>
        <v>2109.107768549803</v>
      </c>
      <c r="E73" s="18">
        <v>0.0636760395</v>
      </c>
      <c r="F73" s="18">
        <v>0.06901845921405</v>
      </c>
    </row>
    <row r="74" spans="1:6" ht="15.75">
      <c r="A74" s="6" t="s">
        <v>201</v>
      </c>
      <c r="B74" s="16" t="s">
        <v>202</v>
      </c>
      <c r="C74" s="17" t="s">
        <v>9</v>
      </c>
      <c r="D74" s="8">
        <f t="shared" si="2"/>
        <v>888.0453762314958</v>
      </c>
      <c r="E74" s="18">
        <v>0.026810964</v>
      </c>
      <c r="F74" s="18">
        <v>0.029060403879600002</v>
      </c>
    </row>
    <row r="75" spans="1:6" ht="15.75">
      <c r="A75" s="6" t="s">
        <v>203</v>
      </c>
      <c r="B75" s="16" t="s">
        <v>204</v>
      </c>
      <c r="C75" s="17" t="s">
        <v>12</v>
      </c>
      <c r="D75" s="8">
        <f t="shared" si="2"/>
        <v>10508.536952072698</v>
      </c>
      <c r="E75" s="18">
        <v>0.3172630739999999</v>
      </c>
      <c r="F75" s="18">
        <v>0.3438814459085999</v>
      </c>
    </row>
    <row r="76" spans="1:22" s="5" customFormat="1" ht="15.75">
      <c r="A76" s="6" t="s">
        <v>205</v>
      </c>
      <c r="B76" s="16" t="s">
        <v>206</v>
      </c>
      <c r="C76" s="17" t="s">
        <v>11</v>
      </c>
      <c r="D76" s="8">
        <f t="shared" si="2"/>
        <v>444.0226881157479</v>
      </c>
      <c r="E76" s="18">
        <v>0.013405482</v>
      </c>
      <c r="F76" s="18">
        <v>0.014530201939800001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14" t="s">
        <v>207</v>
      </c>
      <c r="B77" s="15" t="s">
        <v>208</v>
      </c>
      <c r="C77" s="1" t="s">
        <v>27</v>
      </c>
      <c r="D77" s="1" t="s">
        <v>27</v>
      </c>
      <c r="E77" s="18"/>
      <c r="F77" s="18"/>
    </row>
    <row r="78" spans="1:6" ht="15.75">
      <c r="A78" s="6" t="s">
        <v>65</v>
      </c>
      <c r="B78" s="22" t="s">
        <v>2</v>
      </c>
      <c r="C78" s="21" t="s">
        <v>209</v>
      </c>
      <c r="D78" s="8">
        <f>E78*E$2*9+F78*E$2*3</f>
        <v>1637.407666208173</v>
      </c>
      <c r="E78" s="18">
        <v>0.049434949122</v>
      </c>
      <c r="F78" s="18">
        <v>0.0535825413533358</v>
      </c>
    </row>
    <row r="79" spans="1:6" ht="15.75">
      <c r="A79" s="6" t="s">
        <v>210</v>
      </c>
      <c r="B79" s="22" t="s">
        <v>3</v>
      </c>
      <c r="C79" s="17" t="s">
        <v>131</v>
      </c>
      <c r="D79" s="8">
        <f>E79*E$2*9+F79*E$2*3</f>
        <v>1100.9912570736733</v>
      </c>
      <c r="E79" s="18">
        <v>0.0332400097425</v>
      </c>
      <c r="F79" s="18">
        <v>0.03602884655989575</v>
      </c>
    </row>
    <row r="80" spans="1:6" ht="31.5">
      <c r="A80" s="14" t="s">
        <v>211</v>
      </c>
      <c r="B80" s="23" t="s">
        <v>212</v>
      </c>
      <c r="C80" s="1" t="s">
        <v>27</v>
      </c>
      <c r="D80" s="1" t="s">
        <v>27</v>
      </c>
      <c r="E80" s="18"/>
      <c r="F80" s="18"/>
    </row>
    <row r="81" spans="1:6" ht="31.5">
      <c r="A81" s="6" t="s">
        <v>66</v>
      </c>
      <c r="B81" s="24" t="s">
        <v>213</v>
      </c>
      <c r="C81" s="17" t="s">
        <v>214</v>
      </c>
      <c r="D81" s="8">
        <f>E81*E$2*9+F81*E$2*3</f>
        <v>1069.9466707962472</v>
      </c>
      <c r="E81" s="18">
        <v>0.032302743126</v>
      </c>
      <c r="F81" s="18">
        <v>0.0350129432742714</v>
      </c>
    </row>
    <row r="82" spans="1:22" s="5" customFormat="1" ht="15.75">
      <c r="A82" s="6" t="s">
        <v>73</v>
      </c>
      <c r="B82" s="24" t="s">
        <v>215</v>
      </c>
      <c r="C82" s="17" t="s">
        <v>131</v>
      </c>
      <c r="D82" s="8">
        <f>E82*E$2*9+F82*E$2*3</f>
        <v>2306.364847745223</v>
      </c>
      <c r="E82" s="18">
        <v>0.06963142487849998</v>
      </c>
      <c r="F82" s="18">
        <v>0.07547350142580614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6" ht="15.75">
      <c r="A83" s="14" t="s">
        <v>216</v>
      </c>
      <c r="B83" s="23" t="s">
        <v>217</v>
      </c>
      <c r="C83" s="1" t="s">
        <v>27</v>
      </c>
      <c r="D83" s="1" t="s">
        <v>27</v>
      </c>
      <c r="E83" s="18"/>
      <c r="F83" s="18"/>
    </row>
    <row r="84" spans="1:6" ht="31.5">
      <c r="A84" s="6" t="s">
        <v>67</v>
      </c>
      <c r="B84" s="16" t="s">
        <v>218</v>
      </c>
      <c r="C84" s="20" t="s">
        <v>5</v>
      </c>
      <c r="D84" s="8">
        <f>E84*E$2*9+F84*E$2*3</f>
        <v>26304.64408179043</v>
      </c>
      <c r="E84" s="18">
        <v>0.7941630961499999</v>
      </c>
      <c r="F84" s="18">
        <v>0.860793379916985</v>
      </c>
    </row>
    <row r="85" spans="1:6" ht="31.5">
      <c r="A85" s="6" t="s">
        <v>219</v>
      </c>
      <c r="B85" s="16" t="s">
        <v>220</v>
      </c>
      <c r="C85" s="20" t="s">
        <v>10</v>
      </c>
      <c r="D85" s="8">
        <f>E85*E$2*9+F85*E$2*3</f>
        <v>10504.836763005067</v>
      </c>
      <c r="E85" s="18">
        <v>0.31715136164999996</v>
      </c>
      <c r="F85" s="18">
        <v>0.343760360892435</v>
      </c>
    </row>
    <row r="86" spans="1:6" ht="15.75">
      <c r="A86" s="6" t="s">
        <v>74</v>
      </c>
      <c r="B86" s="16" t="s">
        <v>221</v>
      </c>
      <c r="C86" s="20" t="s">
        <v>6</v>
      </c>
      <c r="D86" s="8">
        <f>E86*E$2*9+F86*E$2*3</f>
        <v>1998.1020965208652</v>
      </c>
      <c r="E86" s="18">
        <v>0.06032466899999999</v>
      </c>
      <c r="F86" s="18">
        <v>0.0653859087291</v>
      </c>
    </row>
    <row r="87" spans="1:6" ht="15.75">
      <c r="A87" s="6" t="s">
        <v>222</v>
      </c>
      <c r="B87" s="16" t="s">
        <v>223</v>
      </c>
      <c r="C87" s="20" t="s">
        <v>12</v>
      </c>
      <c r="D87" s="8">
        <f>E87*E$2*9+F87*E$2*3</f>
        <v>954.6487794488579</v>
      </c>
      <c r="E87" s="18">
        <v>0.028821786299999996</v>
      </c>
      <c r="F87" s="18">
        <v>0.031239934170569996</v>
      </c>
    </row>
    <row r="88" spans="1:22" s="5" customFormat="1" ht="15.75">
      <c r="A88" s="6" t="s">
        <v>124</v>
      </c>
      <c r="B88" s="22" t="s">
        <v>224</v>
      </c>
      <c r="C88" s="21" t="s">
        <v>79</v>
      </c>
      <c r="D88" s="8">
        <f>E88*E$2*9+F88*E$2*3</f>
        <v>399.6204193041731</v>
      </c>
      <c r="E88" s="18">
        <v>0.012064933799999998</v>
      </c>
      <c r="F88" s="18">
        <v>0.01307718174582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6" ht="15.75">
      <c r="A89" s="6" t="s">
        <v>77</v>
      </c>
      <c r="B89" s="24" t="s">
        <v>225</v>
      </c>
      <c r="C89" s="1" t="s">
        <v>27</v>
      </c>
      <c r="D89" s="1" t="s">
        <v>27</v>
      </c>
      <c r="E89" s="18"/>
      <c r="F89" s="18"/>
    </row>
    <row r="90" spans="1:6" ht="15.75">
      <c r="A90" s="6" t="s">
        <v>226</v>
      </c>
      <c r="B90" s="22" t="s">
        <v>227</v>
      </c>
      <c r="C90" s="17" t="s">
        <v>79</v>
      </c>
      <c r="D90" s="8">
        <f>E90*E$2*9+F90*E$2*3</f>
        <v>122.10623923183066</v>
      </c>
      <c r="E90" s="18">
        <v>0.0036865075499999994</v>
      </c>
      <c r="F90" s="18">
        <v>0.003995805533445</v>
      </c>
    </row>
    <row r="91" spans="1:6" ht="15.75">
      <c r="A91" s="6" t="s">
        <v>228</v>
      </c>
      <c r="B91" s="22" t="s">
        <v>229</v>
      </c>
      <c r="C91" s="21" t="s">
        <v>79</v>
      </c>
      <c r="D91" s="8">
        <f>E91*E$2*9+F91*E$2*3</f>
        <v>18.500945338156164</v>
      </c>
      <c r="E91" s="18">
        <v>0.00055856175</v>
      </c>
      <c r="F91" s="18">
        <v>0.000605425080825</v>
      </c>
    </row>
    <row r="92" spans="1:6" ht="15.75">
      <c r="A92" s="6" t="s">
        <v>230</v>
      </c>
      <c r="B92" s="22" t="s">
        <v>231</v>
      </c>
      <c r="C92" s="17" t="s">
        <v>79</v>
      </c>
      <c r="D92" s="8">
        <f>E92*E$2*9+F92*E$2*3</f>
        <v>103.6052938936745</v>
      </c>
      <c r="E92" s="18">
        <v>0.0031279458</v>
      </c>
      <c r="F92" s="18">
        <v>0.00339038045262</v>
      </c>
    </row>
    <row r="93" spans="1:6" ht="15.75">
      <c r="A93" s="6" t="s">
        <v>232</v>
      </c>
      <c r="B93" s="22" t="s">
        <v>233</v>
      </c>
      <c r="C93" s="17" t="s">
        <v>79</v>
      </c>
      <c r="D93" s="8">
        <f>E93*E$2*9+F93*E$2*3</f>
        <v>3.7001890676312326</v>
      </c>
      <c r="E93" s="18">
        <v>0.00011171235</v>
      </c>
      <c r="F93" s="18">
        <v>0.00012108501616500001</v>
      </c>
    </row>
    <row r="94" spans="1:6" ht="15.75">
      <c r="A94" s="6" t="s">
        <v>234</v>
      </c>
      <c r="B94" s="22" t="s">
        <v>235</v>
      </c>
      <c r="C94" s="21" t="s">
        <v>79</v>
      </c>
      <c r="D94" s="8">
        <f>E94*E$2*9+F94*E$2*3</f>
        <v>18.500945338156164</v>
      </c>
      <c r="E94" s="18">
        <v>0.00055856175</v>
      </c>
      <c r="F94" s="18">
        <v>0.000605425080825</v>
      </c>
    </row>
    <row r="95" spans="1:6" ht="15.75">
      <c r="A95" s="14" t="s">
        <v>236</v>
      </c>
      <c r="B95" s="23" t="s">
        <v>237</v>
      </c>
      <c r="C95" s="1" t="s">
        <v>27</v>
      </c>
      <c r="D95" s="1" t="s">
        <v>27</v>
      </c>
      <c r="E95" s="18"/>
      <c r="F95" s="18"/>
    </row>
    <row r="96" spans="1:6" ht="15.75">
      <c r="A96" s="6" t="s">
        <v>69</v>
      </c>
      <c r="B96" s="22" t="s">
        <v>238</v>
      </c>
      <c r="C96" s="17" t="s">
        <v>4</v>
      </c>
      <c r="D96" s="8">
        <f>E96*E$2*9+F96*E$2*3</f>
        <v>32746.673248536405</v>
      </c>
      <c r="E96" s="18">
        <v>0.9886542974999999</v>
      </c>
      <c r="F96" s="18">
        <v>1.07160239306025</v>
      </c>
    </row>
    <row r="97" spans="1:6" ht="15.75">
      <c r="A97" s="6" t="s">
        <v>239</v>
      </c>
      <c r="B97" s="22" t="s">
        <v>1</v>
      </c>
      <c r="C97" s="1" t="s">
        <v>27</v>
      </c>
      <c r="D97" s="8">
        <f>E97*E$2*9+F97*E$2*3</f>
        <v>45342.11683475312</v>
      </c>
      <c r="E97" s="18">
        <v>1.3689231369</v>
      </c>
      <c r="F97" s="18">
        <v>1.48377578808591</v>
      </c>
    </row>
    <row r="98" spans="1:22" s="5" customFormat="1" ht="15.75">
      <c r="A98" s="6" t="s">
        <v>75</v>
      </c>
      <c r="B98" s="22" t="s">
        <v>240</v>
      </c>
      <c r="C98" s="1"/>
      <c r="D98" s="8">
        <f>E98*E$2*9+F98*E$2*3</f>
        <v>28985.43106128926</v>
      </c>
      <c r="E98" s="18">
        <v>0.8750986937249999</v>
      </c>
      <c r="F98" s="18">
        <v>0.9485194741285276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6" ht="15.75">
      <c r="A99" s="6"/>
      <c r="B99" s="3" t="s">
        <v>83</v>
      </c>
      <c r="C99" s="1" t="s">
        <v>33</v>
      </c>
      <c r="D99" s="7">
        <f>SUM(D29:D59)+SUM(D62:D69)+SUM(D71:D76)+SUM(D78:D79)+SUM(D81:D82)+SUM(D84:D88)+SUM(D90:D94)+SUM(D96:D98)</f>
        <v>413717.1776026905</v>
      </c>
      <c r="E99" s="25">
        <f>SUM(E29:E59)+SUM(E62:E69)+SUM(E71:E76)+SUM(E78:E79)+SUM(E81:E82)+SUM(E84:E88)+SUM(E90:E94)+SUM(E96:E98)</f>
        <v>12.490528808288998</v>
      </c>
      <c r="F99" s="25">
        <f>SUM(F29:F59)+SUM(F62:F69)+SUM(F71:F76)+SUM(F78:F79)+SUM(F81:F82)+SUM(F84:F88)+SUM(F90:F94)+SUM(F96:F98)</f>
        <v>13.53848417530445</v>
      </c>
    </row>
    <row r="100" spans="1:4" ht="15.75">
      <c r="A100" s="30" t="s">
        <v>85</v>
      </c>
      <c r="B100" s="30"/>
      <c r="C100" s="30"/>
      <c r="D100" s="30"/>
    </row>
    <row r="101" spans="1:4" ht="15.75">
      <c r="A101" s="6" t="s">
        <v>86</v>
      </c>
      <c r="B101" s="1" t="s">
        <v>87</v>
      </c>
      <c r="C101" s="1" t="s">
        <v>88</v>
      </c>
      <c r="D101" s="27">
        <v>5</v>
      </c>
    </row>
    <row r="102" spans="1:4" ht="15.75">
      <c r="A102" s="6" t="s">
        <v>89</v>
      </c>
      <c r="B102" s="1" t="s">
        <v>90</v>
      </c>
      <c r="C102" s="1" t="s">
        <v>88</v>
      </c>
      <c r="D102" s="27">
        <v>4</v>
      </c>
    </row>
    <row r="103" spans="1:4" ht="15.75">
      <c r="A103" s="6" t="s">
        <v>91</v>
      </c>
      <c r="B103" s="1" t="s">
        <v>92</v>
      </c>
      <c r="C103" s="1" t="s">
        <v>88</v>
      </c>
      <c r="D103" s="1">
        <v>1</v>
      </c>
    </row>
    <row r="104" spans="1:4" ht="15.75">
      <c r="A104" s="6" t="s">
        <v>93</v>
      </c>
      <c r="B104" s="1" t="s">
        <v>94</v>
      </c>
      <c r="C104" s="1" t="s">
        <v>33</v>
      </c>
      <c r="D104" s="28">
        <v>-5424.31</v>
      </c>
    </row>
    <row r="105" spans="1:4" ht="15.75">
      <c r="A105" s="30" t="s">
        <v>95</v>
      </c>
      <c r="B105" s="30"/>
      <c r="C105" s="30"/>
      <c r="D105" s="30"/>
    </row>
    <row r="106" spans="1:4" ht="15.75">
      <c r="A106" s="6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6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30" t="s">
        <v>103</v>
      </c>
      <c r="B112" s="30"/>
      <c r="C112" s="30"/>
      <c r="D112" s="30"/>
    </row>
    <row r="113" spans="1:4" ht="15.75">
      <c r="A113" s="6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6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6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6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30" t="s">
        <v>109</v>
      </c>
      <c r="B117" s="30"/>
      <c r="C117" s="30"/>
      <c r="D117" s="30"/>
    </row>
    <row r="118" spans="1:4" ht="15.75">
      <c r="A118" s="6" t="s">
        <v>110</v>
      </c>
      <c r="B118" s="1" t="s">
        <v>111</v>
      </c>
      <c r="C118" s="1" t="s">
        <v>88</v>
      </c>
      <c r="D118" s="1">
        <v>13</v>
      </c>
    </row>
    <row r="119" spans="1:4" ht="15.75">
      <c r="A119" s="6" t="s">
        <v>112</v>
      </c>
      <c r="B119" s="1" t="s">
        <v>113</v>
      </c>
      <c r="C119" s="1" t="s">
        <v>88</v>
      </c>
      <c r="D119" s="1">
        <v>3</v>
      </c>
    </row>
    <row r="120" spans="1:4" ht="31.5">
      <c r="A120" s="6" t="s">
        <v>114</v>
      </c>
      <c r="B120" s="1" t="s">
        <v>115</v>
      </c>
      <c r="C120" s="1" t="s">
        <v>33</v>
      </c>
      <c r="D120" s="9">
        <v>36600</v>
      </c>
    </row>
    <row r="121" ht="15.75">
      <c r="D121" s="1"/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2023-03-22T08:02:07Z</dcterms:modified>
  <cp:category/>
  <cp:version/>
  <cp:contentType/>
  <cp:contentStatus/>
</cp:coreProperties>
</file>