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форме'!$A$1:$D$127</definedName>
  </definedNames>
  <calcPr fullCalcOnLoad="1"/>
</workbook>
</file>

<file path=xl/sharedStrings.xml><?xml version="1.0" encoding="utf-8"?>
<sst xmlns="http://schemas.openxmlformats.org/spreadsheetml/2006/main" count="378" uniqueCount="258">
  <si>
    <t>Профилактический осмотр мусоропровода</t>
  </si>
  <si>
    <t>Ремонт кровли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</si>
  <si>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</si>
  <si>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</si>
  <si>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</si>
  <si>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</si>
  <si>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</si>
  <si>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</si>
  <si>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</si>
  <si>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</si>
  <si>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</si>
  <si>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</si>
  <si>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</si>
  <si>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</si>
  <si>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</si>
  <si>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</si>
  <si>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</si>
  <si>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</si>
  <si>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</si>
  <si>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</si>
  <si>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</si>
  <si>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</si>
  <si>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</si>
  <si>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</si>
  <si>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</si>
  <si>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</si>
  <si>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</si>
  <si>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</si>
  <si>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</si>
  <si>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</si>
  <si>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</si>
  <si>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</si>
  <si>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</si>
  <si>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</si>
  <si>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</si>
  <si>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</si>
  <si>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</si>
  <si>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</si>
  <si>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</si>
  <si>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</si>
  <si>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</si>
  <si>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</si>
  <si>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</si>
  <si>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</si>
  <si>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</si>
  <si>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</si>
  <si>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</si>
  <si>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</si>
  <si>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</si>
  <si>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</si>
  <si>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</si>
  <si>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</si>
  <si>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</si>
  <si>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</si>
  <si>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</si>
  <si>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</si>
  <si>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</si>
  <si>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</si>
  <si>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</si>
  <si>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</si>
  <si>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</si>
  <si>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</si>
  <si>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</si>
  <si>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</si>
  <si>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</si>
  <si>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</si>
  <si>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</si>
  <si>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</si>
  <si>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</si>
  <si>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</si>
  <si>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</si>
  <si>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</si>
  <si>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</si>
  <si>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</si>
  <si>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</si>
  <si>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21.4</t>
  </si>
  <si>
    <t>21.5</t>
  </si>
  <si>
    <t>21.6</t>
  </si>
  <si>
    <t>24.6</t>
  </si>
  <si>
    <t>26.6</t>
  </si>
  <si>
    <t>21.7</t>
  </si>
  <si>
    <t>1 раз в год</t>
  </si>
  <si>
    <t>21.8</t>
  </si>
  <si>
    <t>21.9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</si>
  <si>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</si>
  <si>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</si>
  <si>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</si>
  <si>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</si>
  <si>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</si>
  <si>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</si>
  <si>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</si>
  <si>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</si>
  <si>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</si>
  <si>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</si>
  <si>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</si>
  <si>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</si>
  <si>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</si>
  <si>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</si>
  <si>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</si>
  <si>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</si>
  <si>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</si>
  <si>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</si>
  <si>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</si>
  <si>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</si>
  <si>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</si>
  <si>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</si>
  <si>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</si>
  <si>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</si>
  <si>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</si>
  <si>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</si>
  <si>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</si>
  <si>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</si>
  <si>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</si>
  <si>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</si>
  <si>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</si>
  <si>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</si>
  <si>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</si>
  <si>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</si>
  <si>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</si>
  <si>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</si>
  <si>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</si>
  <si>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</si>
  <si>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</si>
  <si>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</si>
  <si>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</si>
  <si>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Мытьё стен, дверей, потолка кабины лифта</t>
  </si>
  <si>
    <t>21.10</t>
  </si>
  <si>
    <t>Отчет об исполнении управляющей организацией ООО "УК "Слобода" договора управления за 2021 год по дому № 27/1  ул. Зегеля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</si>
  <si>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</si>
  <si>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</si>
  <si>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</si>
  <si>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</si>
  <si>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</si>
  <si>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</si>
  <si>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</si>
  <si>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</si>
  <si>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</si>
  <si>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</si>
  <si>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</si>
  <si>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</si>
  <si>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</si>
  <si>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</si>
  <si>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</si>
  <si>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</si>
  <si>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</si>
  <si>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</si>
  <si>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</si>
  <si>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21.19</t>
  </si>
  <si>
    <t>21.20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</si>
  <si>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</si>
  <si>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</si>
  <si>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</si>
  <si>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</si>
  <si>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</si>
  <si>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</si>
  <si>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</si>
  <si>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</si>
  <si>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</si>
  <si>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</si>
  <si>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21.32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</si>
  <si>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</si>
  <si>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</si>
  <si>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</si>
  <si>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</si>
  <si>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</si>
  <si>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</si>
  <si>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</si>
  <si>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</si>
  <si>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</si>
  <si>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</si>
  <si>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</si>
  <si>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</si>
  <si>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</si>
  <si>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</si>
  <si>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</si>
  <si>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</si>
  <si>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</si>
  <si>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</si>
  <si>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</si>
  <si>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</si>
  <si>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</si>
  <si>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</si>
  <si>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</si>
  <si>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22.2.5</t>
  </si>
  <si>
    <t>22.2.6</t>
  </si>
  <si>
    <t>22.2.7</t>
  </si>
  <si>
    <t>Подметание ступеней и площадок</t>
  </si>
  <si>
    <t>22.2.8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</si>
  <si>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</si>
  <si>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</si>
  <si>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</si>
  <si>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</si>
  <si>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</si>
  <si>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</si>
  <si>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</si>
  <si>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</si>
  <si>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</si>
  <si>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</si>
  <si>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</si>
  <si>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</si>
  <si>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</si>
  <si>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</si>
  <si>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</si>
  <si>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</si>
  <si>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</si>
  <si>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</si>
  <si>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</si>
  <si>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</si>
  <si>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</si>
  <si>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</si>
  <si>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</si>
  <si>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</si>
  <si>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</si>
  <si>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</si>
  <si>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</si>
  <si>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</si>
  <si>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</si>
  <si>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</si>
  <si>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</si>
  <si>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</si>
  <si>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</si>
  <si>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</si>
  <si>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</si>
  <si>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</si>
  <si>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</si>
  <si>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</si>
  <si>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Ремонт кровли балконных козырьков</t>
  </si>
  <si>
    <t>Очистка водосточной системы от снега и мусора  на кровле</t>
  </si>
  <si>
    <t>Осмотр стен (наружные поверхности)</t>
  </si>
  <si>
    <t>Ремонт системы электроснабжения</t>
  </si>
  <si>
    <t>Текущий ремонт детских площадок и малых форм</t>
  </si>
  <si>
    <t>Замена, ремонт почтовых ящиков</t>
  </si>
  <si>
    <t>Техническое диагностирование ВДГО</t>
  </si>
  <si>
    <t>Ремонт и обслуживание ВСНП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</si>
  <si>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</si>
  <si>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</si>
  <si>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</si>
  <si>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</si>
  <si>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</si>
  <si>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</si>
  <si>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</t>
  </si>
  <si>
    <t>24.2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</si>
  <si>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</si>
  <si>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</si>
  <si>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</si>
  <si>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</si>
  <si>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</si>
  <si>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26.</t>
  </si>
  <si>
    <t>26.2</t>
  </si>
  <si>
    <t>26.4</t>
  </si>
  <si>
    <t>26.5</t>
  </si>
  <si>
    <t>Уборка контейнерной площадки в летний период</t>
  </si>
  <si>
    <t>Сбор листвы с придомовой территории (весна, осень)</t>
  </si>
  <si>
    <t>Вывоз листвы</t>
  </si>
  <si>
    <t>4 раза в летний период</t>
  </si>
  <si>
    <t>Управление МКД (в т.ч. начисление и сбор платы, регистрационный учет)</t>
  </si>
  <si>
    <t>01.01.21-31.12.21</t>
  </si>
  <si>
    <t>тариф с 2018 года, в августе 2021 года не индексировался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</si>
</sst>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4" fillId="0" borderId="12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horizontal="left" wrapText="1"/>
    </xf>
    <xf numFmtId="180" fontId="5" fillId="0" borderId="12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27-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1722.48</v>
          </cell>
        </row>
        <row r="24">
          <cell r="D24">
            <v>288.4883499998832</v>
          </cell>
        </row>
        <row r="25">
          <cell r="D25">
            <v>107191.49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 01.10.2021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T124">
            <v>196822.20836652</v>
          </cell>
        </row>
        <row r="125">
          <cell r="BT125">
            <v>159367.77893760017</v>
          </cell>
        </row>
        <row r="126">
          <cell r="BT126">
            <v>66541.28808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8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14.8515625" style="12" hidden="1" customWidth="1"/>
    <col min="7" max="11" width="9.140625" style="12" hidden="1" customWidth="1"/>
    <col min="12" max="12" width="0" style="12" hidden="1" customWidth="1"/>
    <col min="13" max="17" width="9.140625" style="12" customWidth="1"/>
    <col min="18" max="16384" width="9.140625" style="33" customWidth="1"/>
  </cols>
  <sheetData>
    <row r="1" ht="15.75">
      <c r="E1" s="12" t="s">
        <v>119</v>
      </c>
    </row>
    <row r="2" spans="1:17" s="34" customFormat="1" ht="33.75" customHeight="1">
      <c r="A2" s="46" t="s">
        <v>127</v>
      </c>
      <c r="B2" s="46"/>
      <c r="C2" s="46"/>
      <c r="D2" s="46"/>
      <c r="E2" s="12">
        <v>2112.1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" ht="15.75">
      <c r="A4" s="4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4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4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4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5" t="s">
        <v>63</v>
      </c>
      <c r="B8" s="45"/>
      <c r="C8" s="45"/>
      <c r="D8" s="45"/>
    </row>
    <row r="9" spans="1:4" ht="15.75">
      <c r="A9" s="4" t="s">
        <v>17</v>
      </c>
      <c r="B9" s="1" t="s">
        <v>32</v>
      </c>
      <c r="C9" s="1" t="s">
        <v>33</v>
      </c>
      <c r="D9" s="7">
        <f>'[1]по форме'!$D$23</f>
        <v>1722.48</v>
      </c>
    </row>
    <row r="10" spans="1:4" ht="15.75">
      <c r="A10" s="4" t="s">
        <v>18</v>
      </c>
      <c r="B10" s="1" t="s">
        <v>34</v>
      </c>
      <c r="C10" s="1" t="s">
        <v>33</v>
      </c>
      <c r="D10" s="7">
        <f>'[1]по форме'!$D$24</f>
        <v>288.4883499998832</v>
      </c>
    </row>
    <row r="11" spans="1:5" ht="15.75">
      <c r="A11" s="4" t="s">
        <v>35</v>
      </c>
      <c r="B11" s="1" t="s">
        <v>36</v>
      </c>
      <c r="C11" s="1" t="s">
        <v>33</v>
      </c>
      <c r="D11" s="41">
        <f>'[1]по форме'!$D$25</f>
        <v>107191.49</v>
      </c>
      <c r="E11" s="9"/>
    </row>
    <row r="12" spans="1:4" ht="31.5">
      <c r="A12" s="4" t="s">
        <v>37</v>
      </c>
      <c r="B12" s="1" t="s">
        <v>38</v>
      </c>
      <c r="C12" s="1" t="s">
        <v>33</v>
      </c>
      <c r="D12" s="41">
        <f>D13+D14+D15</f>
        <v>422731.2753841202</v>
      </c>
    </row>
    <row r="13" spans="1:4" ht="15.75">
      <c r="A13" s="4" t="s">
        <v>54</v>
      </c>
      <c r="B13" s="10" t="s">
        <v>39</v>
      </c>
      <c r="C13" s="1" t="s">
        <v>33</v>
      </c>
      <c r="D13" s="41">
        <f>'[2]УК 2021'!$BT$125</f>
        <v>159367.77893760017</v>
      </c>
    </row>
    <row r="14" spans="1:4" ht="15.75">
      <c r="A14" s="4" t="s">
        <v>55</v>
      </c>
      <c r="B14" s="10" t="s">
        <v>40</v>
      </c>
      <c r="C14" s="1" t="s">
        <v>33</v>
      </c>
      <c r="D14" s="41">
        <f>'[2]УК 2021'!$BT$124</f>
        <v>196822.20836652</v>
      </c>
    </row>
    <row r="15" spans="1:4" ht="15.75">
      <c r="A15" s="4" t="s">
        <v>56</v>
      </c>
      <c r="B15" s="10" t="s">
        <v>41</v>
      </c>
      <c r="C15" s="1" t="s">
        <v>33</v>
      </c>
      <c r="D15" s="41">
        <f>'[2]УК 2021'!$BT$126</f>
        <v>66541.28808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392755.36538412014</v>
      </c>
      <c r="E16" s="12">
        <v>392755.37</v>
      </c>
      <c r="F16" s="9">
        <f>D16-E16</f>
        <v>-0.004615879850462079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D12-D25+D111+D127</f>
        <v>392755.36538412014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394766.33373412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913.2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D22-D106</f>
        <v>-27964.941649999935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87813.71</v>
      </c>
      <c r="E25" s="9">
        <f>D25+F16</f>
        <v>87813.70538412016</v>
      </c>
    </row>
    <row r="26" spans="1:8" ht="35.25" customHeight="1">
      <c r="A26" s="45" t="s">
        <v>62</v>
      </c>
      <c r="B26" s="45"/>
      <c r="C26" s="45"/>
      <c r="D26" s="45"/>
      <c r="E26" s="43" t="s">
        <v>257</v>
      </c>
      <c r="F26" s="44"/>
      <c r="G26" s="44"/>
      <c r="H26" s="44"/>
    </row>
    <row r="27" spans="1:17" s="34" customFormat="1" ht="30" customHeight="1">
      <c r="A27" s="13" t="s">
        <v>22</v>
      </c>
      <c r="B27" s="2" t="s">
        <v>64</v>
      </c>
      <c r="C27" s="2" t="s">
        <v>131</v>
      </c>
      <c r="D27" s="15" t="s">
        <v>132</v>
      </c>
      <c r="E27" s="42" t="s">
        <v>256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5" ht="15.75">
      <c r="A28" s="13" t="s">
        <v>133</v>
      </c>
      <c r="B28" s="16" t="s">
        <v>134</v>
      </c>
      <c r="C28" s="17" t="s">
        <v>27</v>
      </c>
      <c r="D28" s="18" t="s">
        <v>27</v>
      </c>
      <c r="E28" s="42"/>
    </row>
    <row r="29" spans="1:5" ht="15.75">
      <c r="A29" s="4" t="s">
        <v>68</v>
      </c>
      <c r="B29" s="35" t="s">
        <v>135</v>
      </c>
      <c r="C29" s="36" t="s">
        <v>136</v>
      </c>
      <c r="D29" s="19">
        <f>E29*E$2*12</f>
        <v>387.78155999999996</v>
      </c>
      <c r="E29" s="39">
        <v>0.0153</v>
      </c>
    </row>
    <row r="30" spans="1:5" ht="15.75">
      <c r="A30" s="4" t="s">
        <v>70</v>
      </c>
      <c r="B30" s="35" t="s">
        <v>121</v>
      </c>
      <c r="C30" s="36" t="s">
        <v>136</v>
      </c>
      <c r="D30" s="19">
        <f aca="true" t="shared" si="0" ref="D30:D52">E30*E$2*12</f>
        <v>2424.775284</v>
      </c>
      <c r="E30" s="39">
        <v>0.09567</v>
      </c>
    </row>
    <row r="31" spans="1:5" ht="15.75">
      <c r="A31" s="4" t="s">
        <v>72</v>
      </c>
      <c r="B31" s="35" t="s">
        <v>226</v>
      </c>
      <c r="C31" s="36" t="s">
        <v>136</v>
      </c>
      <c r="D31" s="19">
        <f t="shared" si="0"/>
        <v>1648.958712</v>
      </c>
      <c r="E31" s="39">
        <v>0.06506</v>
      </c>
    </row>
    <row r="32" spans="1:5" ht="15.75">
      <c r="A32" s="4" t="s">
        <v>75</v>
      </c>
      <c r="B32" s="35" t="s">
        <v>1</v>
      </c>
      <c r="C32" s="36" t="s">
        <v>136</v>
      </c>
      <c r="D32" s="19">
        <f t="shared" si="0"/>
        <v>13816.175424000001</v>
      </c>
      <c r="E32" s="39">
        <v>0.54512</v>
      </c>
    </row>
    <row r="33" spans="1:17" s="34" customFormat="1" ht="15.75">
      <c r="A33" s="4" t="s">
        <v>76</v>
      </c>
      <c r="B33" s="35" t="s">
        <v>227</v>
      </c>
      <c r="C33" s="36" t="s">
        <v>136</v>
      </c>
      <c r="D33" s="19">
        <f t="shared" si="0"/>
        <v>1705.3264368</v>
      </c>
      <c r="E33" s="39">
        <v>0.067284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5" ht="15.75">
      <c r="A34" s="4" t="s">
        <v>77</v>
      </c>
      <c r="B34" s="35" t="s">
        <v>122</v>
      </c>
      <c r="C34" s="36" t="s">
        <v>136</v>
      </c>
      <c r="D34" s="19">
        <f t="shared" si="0"/>
        <v>391.2285072</v>
      </c>
      <c r="E34" s="39">
        <v>0.015436</v>
      </c>
    </row>
    <row r="35" spans="1:5" ht="15.75">
      <c r="A35" s="4" t="s">
        <v>80</v>
      </c>
      <c r="B35" s="35" t="s">
        <v>228</v>
      </c>
      <c r="C35" s="36" t="s">
        <v>136</v>
      </c>
      <c r="D35" s="19">
        <f t="shared" si="0"/>
        <v>790.7702400000001</v>
      </c>
      <c r="E35" s="39">
        <v>0.0312</v>
      </c>
    </row>
    <row r="36" spans="1:5" ht="31.5">
      <c r="A36" s="4" t="s">
        <v>82</v>
      </c>
      <c r="B36" s="35" t="s">
        <v>137</v>
      </c>
      <c r="C36" s="36"/>
      <c r="D36" s="19">
        <f t="shared" si="0"/>
        <v>0</v>
      </c>
      <c r="E36" s="39">
        <v>0</v>
      </c>
    </row>
    <row r="37" spans="1:5" ht="15.75">
      <c r="A37" s="4" t="s">
        <v>83</v>
      </c>
      <c r="B37" s="35" t="s">
        <v>138</v>
      </c>
      <c r="C37" s="36" t="s">
        <v>136</v>
      </c>
      <c r="D37" s="19">
        <f t="shared" si="0"/>
        <v>4003.47203256</v>
      </c>
      <c r="E37" s="39">
        <v>0.1579578</v>
      </c>
    </row>
    <row r="38" spans="1:5" ht="15.75">
      <c r="A38" s="4" t="s">
        <v>126</v>
      </c>
      <c r="B38" s="35" t="s">
        <v>139</v>
      </c>
      <c r="C38" s="36" t="s">
        <v>136</v>
      </c>
      <c r="D38" s="19">
        <f t="shared" si="0"/>
        <v>7759.686432</v>
      </c>
      <c r="E38" s="39">
        <v>0.30616</v>
      </c>
    </row>
    <row r="39" spans="1:5" ht="31.5">
      <c r="A39" s="4" t="s">
        <v>84</v>
      </c>
      <c r="B39" s="35" t="s">
        <v>140</v>
      </c>
      <c r="C39" s="36" t="s">
        <v>136</v>
      </c>
      <c r="D39" s="19">
        <f t="shared" si="0"/>
        <v>447.94346124000003</v>
      </c>
      <c r="E39" s="39">
        <v>0.017673700000000004</v>
      </c>
    </row>
    <row r="40" spans="1:5" ht="31.5">
      <c r="A40" s="4" t="s">
        <v>85</v>
      </c>
      <c r="B40" s="35" t="s">
        <v>142</v>
      </c>
      <c r="C40" s="36" t="s">
        <v>136</v>
      </c>
      <c r="D40" s="19">
        <f t="shared" si="0"/>
        <v>2687.66076744</v>
      </c>
      <c r="E40" s="39">
        <v>0.10604220000000002</v>
      </c>
    </row>
    <row r="41" spans="1:5" ht="15.75">
      <c r="A41" s="4" t="s">
        <v>141</v>
      </c>
      <c r="B41" s="35" t="s">
        <v>144</v>
      </c>
      <c r="C41" s="36" t="s">
        <v>136</v>
      </c>
      <c r="D41" s="19">
        <f t="shared" si="0"/>
        <v>4424.4355284</v>
      </c>
      <c r="E41" s="39">
        <v>0.174567</v>
      </c>
    </row>
    <row r="42" spans="1:5" ht="15.75">
      <c r="A42" s="4" t="s">
        <v>143</v>
      </c>
      <c r="B42" s="35" t="s">
        <v>146</v>
      </c>
      <c r="C42" s="36" t="s">
        <v>136</v>
      </c>
      <c r="D42" s="19">
        <f t="shared" si="0"/>
        <v>9702.96374448</v>
      </c>
      <c r="E42" s="39">
        <v>0.3828324</v>
      </c>
    </row>
    <row r="43" spans="1:5" ht="15.75">
      <c r="A43" s="4" t="s">
        <v>145</v>
      </c>
      <c r="B43" s="35" t="s">
        <v>123</v>
      </c>
      <c r="C43" s="36" t="s">
        <v>136</v>
      </c>
      <c r="D43" s="19">
        <f t="shared" si="0"/>
        <v>4582.3107792</v>
      </c>
      <c r="E43" s="39">
        <v>0.180796</v>
      </c>
    </row>
    <row r="44" spans="1:5" ht="15.75">
      <c r="A44" s="4" t="s">
        <v>147</v>
      </c>
      <c r="B44" s="35" t="s">
        <v>15</v>
      </c>
      <c r="C44" s="36" t="s">
        <v>136</v>
      </c>
      <c r="D44" s="19">
        <f t="shared" si="0"/>
        <v>22173.1721844</v>
      </c>
      <c r="E44" s="39">
        <v>0.874847</v>
      </c>
    </row>
    <row r="45" spans="1:5" ht="15.75">
      <c r="A45" s="4" t="s">
        <v>148</v>
      </c>
      <c r="B45" s="35" t="s">
        <v>229</v>
      </c>
      <c r="C45" s="36" t="s">
        <v>136</v>
      </c>
      <c r="D45" s="19">
        <f t="shared" si="0"/>
        <v>11639.529648</v>
      </c>
      <c r="E45" s="39">
        <v>0.45924</v>
      </c>
    </row>
    <row r="46" spans="1:5" ht="15.75">
      <c r="A46" s="4" t="s">
        <v>149</v>
      </c>
      <c r="B46" s="35" t="s">
        <v>151</v>
      </c>
      <c r="C46" s="36" t="s">
        <v>136</v>
      </c>
      <c r="D46" s="19">
        <f t="shared" si="0"/>
        <v>572.4720324</v>
      </c>
      <c r="E46" s="39">
        <v>0.022587</v>
      </c>
    </row>
    <row r="47" spans="1:5" ht="31.5">
      <c r="A47" s="4" t="s">
        <v>150</v>
      </c>
      <c r="B47" s="35" t="s">
        <v>153</v>
      </c>
      <c r="C47" s="36" t="s">
        <v>136</v>
      </c>
      <c r="D47" s="19">
        <f t="shared" si="0"/>
        <v>15779.414615999998</v>
      </c>
      <c r="E47" s="39">
        <v>0.62258</v>
      </c>
    </row>
    <row r="48" spans="1:5" ht="15.75">
      <c r="A48" s="4" t="s">
        <v>152</v>
      </c>
      <c r="B48" s="35" t="s">
        <v>230</v>
      </c>
      <c r="C48" s="36" t="s">
        <v>136</v>
      </c>
      <c r="D48" s="19">
        <f t="shared" si="0"/>
        <v>9700.8753</v>
      </c>
      <c r="E48" s="39">
        <v>0.38275</v>
      </c>
    </row>
    <row r="49" spans="1:5" ht="15.75">
      <c r="A49" s="4" t="s">
        <v>154</v>
      </c>
      <c r="B49" s="35" t="s">
        <v>231</v>
      </c>
      <c r="C49" s="36" t="s">
        <v>136</v>
      </c>
      <c r="D49" s="19">
        <f t="shared" si="0"/>
        <v>4655.659787999999</v>
      </c>
      <c r="E49" s="39">
        <v>0.18369</v>
      </c>
    </row>
    <row r="50" spans="1:5" ht="15.75">
      <c r="A50" s="4" t="s">
        <v>155</v>
      </c>
      <c r="B50" s="35" t="s">
        <v>157</v>
      </c>
      <c r="C50" s="36" t="s">
        <v>158</v>
      </c>
      <c r="D50" s="19">
        <f t="shared" si="0"/>
        <v>6367.9561548</v>
      </c>
      <c r="E50" s="39">
        <v>0.251249</v>
      </c>
    </row>
    <row r="51" spans="1:5" ht="15.75">
      <c r="A51" s="4" t="s">
        <v>156</v>
      </c>
      <c r="B51" s="35" t="s">
        <v>232</v>
      </c>
      <c r="C51" s="36" t="s">
        <v>158</v>
      </c>
      <c r="D51" s="19">
        <f t="shared" si="0"/>
        <v>4655.91324</v>
      </c>
      <c r="E51" s="39">
        <v>0.1837</v>
      </c>
    </row>
    <row r="52" spans="1:5" ht="15.75">
      <c r="A52" s="4" t="s">
        <v>159</v>
      </c>
      <c r="B52" s="35" t="s">
        <v>233</v>
      </c>
      <c r="C52" s="36" t="s">
        <v>6</v>
      </c>
      <c r="D52" s="19">
        <f t="shared" si="0"/>
        <v>7274.9087916</v>
      </c>
      <c r="E52" s="39">
        <v>0.287033</v>
      </c>
    </row>
    <row r="53" spans="1:5" ht="15.75">
      <c r="A53" s="20" t="s">
        <v>160</v>
      </c>
      <c r="B53" s="21" t="s">
        <v>161</v>
      </c>
      <c r="C53" s="22" t="s">
        <v>27</v>
      </c>
      <c r="D53" s="22" t="s">
        <v>27</v>
      </c>
      <c r="E53" s="40"/>
    </row>
    <row r="54" spans="1:5" ht="31.5">
      <c r="A54" s="23" t="s">
        <v>162</v>
      </c>
      <c r="B54" s="24" t="s">
        <v>163</v>
      </c>
      <c r="C54" s="22" t="s">
        <v>27</v>
      </c>
      <c r="D54" s="22" t="s">
        <v>27</v>
      </c>
      <c r="E54" s="37"/>
    </row>
    <row r="55" spans="1:5" ht="31.5">
      <c r="A55" s="4" t="s">
        <v>164</v>
      </c>
      <c r="B55" s="24" t="s">
        <v>9</v>
      </c>
      <c r="C55" s="22" t="s">
        <v>27</v>
      </c>
      <c r="D55" s="19">
        <f aca="true" t="shared" si="1" ref="D55:D62">E55*E$2*12</f>
        <v>4029.8867999999998</v>
      </c>
      <c r="E55" s="37">
        <v>0.159</v>
      </c>
    </row>
    <row r="56" spans="1:5" ht="31.5">
      <c r="A56" s="4" t="s">
        <v>165</v>
      </c>
      <c r="B56" s="24" t="s">
        <v>166</v>
      </c>
      <c r="C56" s="25" t="s">
        <v>12</v>
      </c>
      <c r="D56" s="19">
        <f t="shared" si="1"/>
        <v>7628.905199999999</v>
      </c>
      <c r="E56" s="37">
        <v>0.301</v>
      </c>
    </row>
    <row r="57" spans="1:5" ht="15.75">
      <c r="A57" s="4" t="s">
        <v>167</v>
      </c>
      <c r="B57" s="24" t="s">
        <v>168</v>
      </c>
      <c r="C57" s="25" t="s">
        <v>11</v>
      </c>
      <c r="D57" s="19">
        <f t="shared" si="1"/>
        <v>1951.5803999999998</v>
      </c>
      <c r="E57" s="37">
        <v>0.077</v>
      </c>
    </row>
    <row r="58" spans="1:5" ht="15.75">
      <c r="A58" s="4" t="s">
        <v>169</v>
      </c>
      <c r="B58" s="24" t="s">
        <v>14</v>
      </c>
      <c r="C58" s="25" t="s">
        <v>11</v>
      </c>
      <c r="D58" s="19">
        <f t="shared" si="1"/>
        <v>4004.5415999999996</v>
      </c>
      <c r="E58" s="37">
        <v>0.158</v>
      </c>
    </row>
    <row r="59" spans="1:5" ht="15.75">
      <c r="A59" s="4" t="s">
        <v>170</v>
      </c>
      <c r="B59" s="24" t="s">
        <v>124</v>
      </c>
      <c r="C59" s="25" t="s">
        <v>136</v>
      </c>
      <c r="D59" s="19">
        <f t="shared" si="1"/>
        <v>2306.4132</v>
      </c>
      <c r="E59" s="37">
        <v>0.091</v>
      </c>
    </row>
    <row r="60" spans="1:5" ht="31.5">
      <c r="A60" s="4" t="s">
        <v>171</v>
      </c>
      <c r="B60" s="24" t="s">
        <v>172</v>
      </c>
      <c r="C60" s="25" t="s">
        <v>136</v>
      </c>
      <c r="D60" s="19">
        <f t="shared" si="1"/>
        <v>5474.5632</v>
      </c>
      <c r="E60" s="37">
        <v>0.216</v>
      </c>
    </row>
    <row r="61" spans="1:5" ht="15.75">
      <c r="A61" s="4" t="s">
        <v>173</v>
      </c>
      <c r="B61" s="24" t="s">
        <v>174</v>
      </c>
      <c r="C61" s="25" t="s">
        <v>10</v>
      </c>
      <c r="D61" s="19">
        <f t="shared" si="1"/>
        <v>1115.1888</v>
      </c>
      <c r="E61" s="37">
        <v>0.044</v>
      </c>
    </row>
    <row r="62" spans="1:5" ht="15.75">
      <c r="A62" s="4" t="s">
        <v>175</v>
      </c>
      <c r="B62" s="24" t="s">
        <v>176</v>
      </c>
      <c r="C62" s="25" t="s">
        <v>8</v>
      </c>
      <c r="D62" s="19">
        <f t="shared" si="1"/>
        <v>861.7368000000001</v>
      </c>
      <c r="E62" s="37">
        <v>0.034</v>
      </c>
    </row>
    <row r="63" spans="1:5" ht="31.5">
      <c r="A63" s="4" t="s">
        <v>71</v>
      </c>
      <c r="B63" s="24" t="s">
        <v>177</v>
      </c>
      <c r="C63" s="18" t="s">
        <v>27</v>
      </c>
      <c r="D63" s="18" t="s">
        <v>27</v>
      </c>
      <c r="E63" s="37"/>
    </row>
    <row r="64" spans="1:5" ht="15.75">
      <c r="A64" s="4" t="s">
        <v>178</v>
      </c>
      <c r="B64" s="35" t="s">
        <v>179</v>
      </c>
      <c r="C64" s="36" t="s">
        <v>12</v>
      </c>
      <c r="D64" s="19">
        <f aca="true" t="shared" si="2" ref="D64:D70">E64*E$2*12</f>
        <v>6792.5136</v>
      </c>
      <c r="E64" s="37">
        <v>0.268</v>
      </c>
    </row>
    <row r="65" spans="1:5" ht="15.75">
      <c r="A65" s="4" t="s">
        <v>180</v>
      </c>
      <c r="B65" s="35" t="s">
        <v>181</v>
      </c>
      <c r="C65" s="36" t="s">
        <v>12</v>
      </c>
      <c r="D65" s="19">
        <f t="shared" si="2"/>
        <v>16271.6184</v>
      </c>
      <c r="E65" s="37">
        <v>0.642</v>
      </c>
    </row>
    <row r="66" spans="1:5" ht="15.75">
      <c r="A66" s="4" t="s">
        <v>182</v>
      </c>
      <c r="B66" s="35" t="s">
        <v>120</v>
      </c>
      <c r="C66" s="36" t="s">
        <v>254</v>
      </c>
      <c r="D66" s="19">
        <f t="shared" si="2"/>
        <v>3178.2880800000003</v>
      </c>
      <c r="E66" s="37">
        <v>0.1254</v>
      </c>
    </row>
    <row r="67" spans="1:5" ht="15.75">
      <c r="A67" s="4" t="s">
        <v>183</v>
      </c>
      <c r="B67" s="35" t="s">
        <v>251</v>
      </c>
      <c r="C67" s="36" t="s">
        <v>10</v>
      </c>
      <c r="D67" s="19">
        <f t="shared" si="2"/>
        <v>608.2847999999999</v>
      </c>
      <c r="E67" s="37">
        <v>0.024</v>
      </c>
    </row>
    <row r="68" spans="1:5" ht="15.75">
      <c r="A68" s="4" t="s">
        <v>184</v>
      </c>
      <c r="B68" s="35" t="s">
        <v>252</v>
      </c>
      <c r="C68" s="36" t="s">
        <v>13</v>
      </c>
      <c r="D68" s="19">
        <f t="shared" si="2"/>
        <v>7198.036799999999</v>
      </c>
      <c r="E68" s="37">
        <v>0.284</v>
      </c>
    </row>
    <row r="69" spans="1:5" ht="15.75">
      <c r="A69" s="4" t="s">
        <v>185</v>
      </c>
      <c r="B69" s="35" t="s">
        <v>253</v>
      </c>
      <c r="C69" s="36" t="s">
        <v>13</v>
      </c>
      <c r="D69" s="19">
        <f t="shared" si="2"/>
        <v>5038.625759999999</v>
      </c>
      <c r="E69" s="37">
        <v>0.19879999999999998</v>
      </c>
    </row>
    <row r="70" spans="1:5" ht="15.75">
      <c r="A70" s="4" t="s">
        <v>187</v>
      </c>
      <c r="B70" s="35" t="s">
        <v>186</v>
      </c>
      <c r="C70" s="36" t="s">
        <v>12</v>
      </c>
      <c r="D70" s="19">
        <f t="shared" si="2"/>
        <v>304.14239999999995</v>
      </c>
      <c r="E70" s="37">
        <v>0.012</v>
      </c>
    </row>
    <row r="71" spans="1:5" ht="15.75">
      <c r="A71" s="13" t="s">
        <v>188</v>
      </c>
      <c r="B71" s="26" t="s">
        <v>189</v>
      </c>
      <c r="C71" s="18" t="s">
        <v>27</v>
      </c>
      <c r="D71" s="18" t="s">
        <v>27</v>
      </c>
      <c r="E71" s="37"/>
    </row>
    <row r="72" spans="1:5" ht="15.75">
      <c r="A72" s="4" t="s">
        <v>65</v>
      </c>
      <c r="B72" s="27" t="s">
        <v>2</v>
      </c>
      <c r="C72" s="31" t="s">
        <v>190</v>
      </c>
      <c r="D72" s="19">
        <f>E72*E$2*12</f>
        <v>1013.2757508</v>
      </c>
      <c r="E72" s="37">
        <v>0.039979</v>
      </c>
    </row>
    <row r="73" spans="1:5" ht="15.75">
      <c r="A73" s="4" t="s">
        <v>191</v>
      </c>
      <c r="B73" s="27" t="s">
        <v>3</v>
      </c>
      <c r="C73" s="25" t="s">
        <v>136</v>
      </c>
      <c r="D73" s="19">
        <f>E73*E$2*12</f>
        <v>754.146426</v>
      </c>
      <c r="E73" s="37">
        <v>0.029755</v>
      </c>
    </row>
    <row r="74" spans="1:5" ht="15.75">
      <c r="A74" s="13" t="s">
        <v>240</v>
      </c>
      <c r="B74" s="38" t="s">
        <v>234</v>
      </c>
      <c r="C74" s="18" t="s">
        <v>27</v>
      </c>
      <c r="D74" s="18" t="s">
        <v>27</v>
      </c>
      <c r="E74" s="37"/>
    </row>
    <row r="75" spans="1:5" ht="15.75">
      <c r="A75" s="4" t="s">
        <v>66</v>
      </c>
      <c r="B75" s="35" t="s">
        <v>235</v>
      </c>
      <c r="C75" s="35" t="s">
        <v>5</v>
      </c>
      <c r="D75" s="19">
        <v>0</v>
      </c>
      <c r="E75" s="37"/>
    </row>
    <row r="76" spans="1:5" ht="15.75">
      <c r="A76" s="4" t="s">
        <v>241</v>
      </c>
      <c r="B76" s="35" t="s">
        <v>236</v>
      </c>
      <c r="C76" s="35" t="s">
        <v>5</v>
      </c>
      <c r="D76" s="19">
        <v>0</v>
      </c>
      <c r="E76" s="37"/>
    </row>
    <row r="77" spans="1:5" ht="15.75">
      <c r="A77" s="4" t="s">
        <v>73</v>
      </c>
      <c r="B77" s="35" t="s">
        <v>0</v>
      </c>
      <c r="C77" s="35" t="s">
        <v>6</v>
      </c>
      <c r="D77" s="19">
        <v>0</v>
      </c>
      <c r="E77" s="37"/>
    </row>
    <row r="78" spans="1:5" ht="15.75">
      <c r="A78" s="4" t="s">
        <v>242</v>
      </c>
      <c r="B78" s="35" t="s">
        <v>237</v>
      </c>
      <c r="C78" s="35" t="s">
        <v>6</v>
      </c>
      <c r="D78" s="19">
        <v>0</v>
      </c>
      <c r="E78" s="37"/>
    </row>
    <row r="79" spans="1:5" ht="15.75">
      <c r="A79" s="4" t="s">
        <v>243</v>
      </c>
      <c r="B79" s="35" t="s">
        <v>238</v>
      </c>
      <c r="C79" s="35" t="s">
        <v>6</v>
      </c>
      <c r="D79" s="19">
        <v>0</v>
      </c>
      <c r="E79" s="37"/>
    </row>
    <row r="80" spans="1:5" ht="15.75">
      <c r="A80" s="4" t="s">
        <v>78</v>
      </c>
      <c r="B80" s="35" t="s">
        <v>239</v>
      </c>
      <c r="C80" s="35" t="s">
        <v>81</v>
      </c>
      <c r="D80" s="19">
        <v>0</v>
      </c>
      <c r="E80" s="37"/>
    </row>
    <row r="81" spans="1:5" ht="31.5">
      <c r="A81" s="13" t="s">
        <v>192</v>
      </c>
      <c r="B81" s="28" t="s">
        <v>193</v>
      </c>
      <c r="C81" s="18" t="s">
        <v>27</v>
      </c>
      <c r="D81" s="18" t="s">
        <v>27</v>
      </c>
      <c r="E81" s="37"/>
    </row>
    <row r="82" spans="1:5" ht="31.5">
      <c r="A82" s="4" t="s">
        <v>67</v>
      </c>
      <c r="B82" s="29" t="s">
        <v>194</v>
      </c>
      <c r="C82" s="25" t="s">
        <v>195</v>
      </c>
      <c r="D82" s="19">
        <f>E82*E$2*12</f>
        <v>740.2826016</v>
      </c>
      <c r="E82" s="37">
        <v>0.029208</v>
      </c>
    </row>
    <row r="83" spans="1:5" ht="15.75">
      <c r="A83" s="4" t="s">
        <v>74</v>
      </c>
      <c r="B83" s="29" t="s">
        <v>196</v>
      </c>
      <c r="C83" s="25" t="s">
        <v>136</v>
      </c>
      <c r="D83" s="19">
        <f>E83*E$2*12</f>
        <v>1579.7916612</v>
      </c>
      <c r="E83" s="37">
        <v>0.062331</v>
      </c>
    </row>
    <row r="84" spans="1:5" ht="31.5">
      <c r="A84" s="13" t="s">
        <v>247</v>
      </c>
      <c r="B84" s="38" t="s">
        <v>244</v>
      </c>
      <c r="C84" s="18" t="s">
        <v>27</v>
      </c>
      <c r="D84" s="18" t="s">
        <v>27</v>
      </c>
      <c r="E84" s="37"/>
    </row>
    <row r="85" spans="1:5" ht="31.5">
      <c r="A85" s="4" t="s">
        <v>69</v>
      </c>
      <c r="B85" s="35" t="s">
        <v>245</v>
      </c>
      <c r="C85" s="35" t="s">
        <v>4</v>
      </c>
      <c r="D85" s="19">
        <f>E85*E$2*12</f>
        <v>62475.91799999999</v>
      </c>
      <c r="E85" s="37">
        <v>2.465</v>
      </c>
    </row>
    <row r="86" spans="1:5" ht="15.75">
      <c r="A86" s="4" t="s">
        <v>248</v>
      </c>
      <c r="B86" s="35" t="s">
        <v>246</v>
      </c>
      <c r="C86" s="35" t="s">
        <v>81</v>
      </c>
      <c r="D86" s="19">
        <f>E86*E$2*12</f>
        <v>3218.8404</v>
      </c>
      <c r="E86" s="37">
        <v>0.127</v>
      </c>
    </row>
    <row r="87" spans="1:5" ht="15.75">
      <c r="A87" s="4" t="s">
        <v>249</v>
      </c>
      <c r="B87" s="35" t="s">
        <v>7</v>
      </c>
      <c r="C87" s="35" t="s">
        <v>5</v>
      </c>
      <c r="D87" s="19">
        <f>E87*E$2*12</f>
        <v>1115.1888</v>
      </c>
      <c r="E87" s="37">
        <v>0.044</v>
      </c>
    </row>
    <row r="88" spans="1:5" ht="15.75">
      <c r="A88" s="4" t="s">
        <v>250</v>
      </c>
      <c r="B88" s="35" t="s">
        <v>87</v>
      </c>
      <c r="C88" s="35" t="s">
        <v>6</v>
      </c>
      <c r="D88" s="19">
        <f>E88*E$2*12</f>
        <v>4029.8867999999998</v>
      </c>
      <c r="E88" s="37">
        <v>0.159</v>
      </c>
    </row>
    <row r="89" spans="1:5" ht="15.75">
      <c r="A89" s="4" t="s">
        <v>79</v>
      </c>
      <c r="B89" s="35" t="s">
        <v>125</v>
      </c>
      <c r="C89" s="35" t="s">
        <v>13</v>
      </c>
      <c r="D89" s="19">
        <f>E89*E$2*12</f>
        <v>3092.1144</v>
      </c>
      <c r="E89" s="37">
        <v>0.122</v>
      </c>
    </row>
    <row r="90" spans="1:5" ht="15.75">
      <c r="A90" s="13" t="s">
        <v>89</v>
      </c>
      <c r="B90" s="28" t="s">
        <v>197</v>
      </c>
      <c r="C90" s="18" t="s">
        <v>27</v>
      </c>
      <c r="D90" s="18" t="s">
        <v>27</v>
      </c>
      <c r="E90" s="37"/>
    </row>
    <row r="91" spans="1:5" ht="31.5">
      <c r="A91" s="4" t="s">
        <v>198</v>
      </c>
      <c r="B91" s="24" t="s">
        <v>199</v>
      </c>
      <c r="C91" s="30" t="s">
        <v>5</v>
      </c>
      <c r="D91" s="19">
        <f>E91*E$2*12</f>
        <v>10219.18464</v>
      </c>
      <c r="E91" s="37">
        <v>0.4032</v>
      </c>
    </row>
    <row r="92" spans="1:5" ht="31.5">
      <c r="A92" s="4" t="s">
        <v>200</v>
      </c>
      <c r="B92" s="24" t="s">
        <v>201</v>
      </c>
      <c r="C92" s="30" t="s">
        <v>11</v>
      </c>
      <c r="D92" s="19">
        <f>E92*E$2*12</f>
        <v>15579.694440000001</v>
      </c>
      <c r="E92" s="37">
        <v>0.6147</v>
      </c>
    </row>
    <row r="93" spans="1:5" ht="15.75">
      <c r="A93" s="4" t="s">
        <v>202</v>
      </c>
      <c r="B93" s="24" t="s">
        <v>203</v>
      </c>
      <c r="C93" s="30" t="s">
        <v>6</v>
      </c>
      <c r="D93" s="19">
        <f>E93*E$2*12</f>
        <v>5545.52976</v>
      </c>
      <c r="E93" s="37">
        <v>0.21880000000000002</v>
      </c>
    </row>
    <row r="94" spans="1:5" ht="15.75">
      <c r="A94" s="4" t="s">
        <v>204</v>
      </c>
      <c r="B94" s="24" t="s">
        <v>205</v>
      </c>
      <c r="C94" s="30" t="s">
        <v>13</v>
      </c>
      <c r="D94" s="19">
        <f>E94*E$2*12</f>
        <v>3381.04968</v>
      </c>
      <c r="E94" s="37">
        <v>0.13340000000000002</v>
      </c>
    </row>
    <row r="95" spans="1:5" ht="15.75">
      <c r="A95" s="4" t="s">
        <v>206</v>
      </c>
      <c r="B95" s="27" t="s">
        <v>207</v>
      </c>
      <c r="C95" s="31" t="s">
        <v>81</v>
      </c>
      <c r="D95" s="19">
        <f>E95*E$2*12</f>
        <v>5018.3496000000005</v>
      </c>
      <c r="E95" s="37">
        <v>0.198</v>
      </c>
    </row>
    <row r="96" spans="1:5" ht="15.75">
      <c r="A96" s="4" t="s">
        <v>208</v>
      </c>
      <c r="B96" s="29" t="s">
        <v>209</v>
      </c>
      <c r="C96" s="18" t="s">
        <v>27</v>
      </c>
      <c r="D96" s="18" t="s">
        <v>27</v>
      </c>
      <c r="E96" s="37"/>
    </row>
    <row r="97" spans="1:5" ht="15.75">
      <c r="A97" s="4" t="s">
        <v>210</v>
      </c>
      <c r="B97" s="27" t="s">
        <v>211</v>
      </c>
      <c r="C97" s="25" t="s">
        <v>81</v>
      </c>
      <c r="D97" s="19">
        <f aca="true" t="shared" si="3" ref="D97:D102">E97*E$2*12</f>
        <v>1905.9590399999997</v>
      </c>
      <c r="E97" s="37">
        <v>0.0752</v>
      </c>
    </row>
    <row r="98" spans="1:5" ht="15.75">
      <c r="A98" s="4" t="s">
        <v>212</v>
      </c>
      <c r="B98" s="27" t="s">
        <v>213</v>
      </c>
      <c r="C98" s="25" t="s">
        <v>81</v>
      </c>
      <c r="D98" s="19">
        <f t="shared" si="3"/>
        <v>2253.1882800000003</v>
      </c>
      <c r="E98" s="37">
        <v>0.0889</v>
      </c>
    </row>
    <row r="99" spans="1:5" ht="15.75">
      <c r="A99" s="4" t="s">
        <v>214</v>
      </c>
      <c r="B99" s="27" t="s">
        <v>215</v>
      </c>
      <c r="C99" s="31" t="s">
        <v>81</v>
      </c>
      <c r="D99" s="19">
        <f t="shared" si="3"/>
        <v>1956.6494400000001</v>
      </c>
      <c r="E99" s="37">
        <v>0.0772</v>
      </c>
    </row>
    <row r="100" spans="1:5" ht="15.75">
      <c r="A100" s="4" t="s">
        <v>216</v>
      </c>
      <c r="B100" s="27" t="s">
        <v>217</v>
      </c>
      <c r="C100" s="25" t="s">
        <v>81</v>
      </c>
      <c r="D100" s="19">
        <f t="shared" si="3"/>
        <v>2369.7762</v>
      </c>
      <c r="E100" s="37">
        <v>0.0935</v>
      </c>
    </row>
    <row r="101" spans="1:5" ht="15.75">
      <c r="A101" s="4" t="s">
        <v>218</v>
      </c>
      <c r="B101" s="27" t="s">
        <v>219</v>
      </c>
      <c r="C101" s="25" t="s">
        <v>81</v>
      </c>
      <c r="D101" s="19">
        <f t="shared" si="3"/>
        <v>2192.3597999999997</v>
      </c>
      <c r="E101" s="37">
        <v>0.0865</v>
      </c>
    </row>
    <row r="102" spans="1:5" ht="15.75">
      <c r="A102" s="4" t="s">
        <v>220</v>
      </c>
      <c r="B102" s="27" t="s">
        <v>221</v>
      </c>
      <c r="C102" s="31" t="s">
        <v>81</v>
      </c>
      <c r="D102" s="19">
        <f t="shared" si="3"/>
        <v>960.5830800000001</v>
      </c>
      <c r="E102" s="37">
        <v>0.0379</v>
      </c>
    </row>
    <row r="103" spans="1:5" ht="15.75">
      <c r="A103" s="13" t="s">
        <v>92</v>
      </c>
      <c r="B103" s="28" t="s">
        <v>222</v>
      </c>
      <c r="C103" s="1" t="s">
        <v>27</v>
      </c>
      <c r="D103" s="18" t="s">
        <v>27</v>
      </c>
      <c r="E103" s="37"/>
    </row>
    <row r="104" spans="1:5" ht="15.75">
      <c r="A104" s="4" t="s">
        <v>223</v>
      </c>
      <c r="B104" s="27" t="s">
        <v>224</v>
      </c>
      <c r="C104" s="25" t="s">
        <v>4</v>
      </c>
      <c r="D104" s="19">
        <f>E104*E$2*12</f>
        <v>22430.502</v>
      </c>
      <c r="E104" s="37">
        <v>0.885</v>
      </c>
    </row>
    <row r="105" spans="1:5" ht="31.5">
      <c r="A105" s="4" t="s">
        <v>225</v>
      </c>
      <c r="B105" s="35" t="s">
        <v>255</v>
      </c>
      <c r="C105" s="18" t="s">
        <v>27</v>
      </c>
      <c r="D105" s="19">
        <f>E105*E$2*12</f>
        <v>66541.28808</v>
      </c>
      <c r="E105" s="37">
        <v>2.6254</v>
      </c>
    </row>
    <row r="106" spans="1:5" ht="15.75">
      <c r="A106" s="4"/>
      <c r="B106" s="2" t="s">
        <v>86</v>
      </c>
      <c r="C106" s="1" t="s">
        <v>33</v>
      </c>
      <c r="D106" s="6">
        <f>SUM(D29:D52)+SUM(D55:D62)+SUM(D64:D70)+SUM(D72:D73)+SUM(D75:D80)+SUM(D82:D83)+SUM(D85:D89)+SUM(D91:D95)+SUM(D97:D102)+SUM(D104:D105)</f>
        <v>422731.27538411994</v>
      </c>
      <c r="E106" s="32">
        <f>SUM(E29:E52)+SUM(E55:E62)+SUM(E64:E70)+SUM(E72:E73)+SUM(E75:E80)+SUM(E82:E83)+SUM(E85:E89)+SUM(E91:E95)+SUM(E97:E102)+SUM(E104:E105)</f>
        <v>16.6789481</v>
      </c>
    </row>
    <row r="107" spans="1:4" ht="15.75">
      <c r="A107" s="45" t="s">
        <v>88</v>
      </c>
      <c r="B107" s="45"/>
      <c r="C107" s="45"/>
      <c r="D107" s="45"/>
    </row>
    <row r="108" spans="1:4" ht="15.75">
      <c r="A108" s="4" t="s">
        <v>89</v>
      </c>
      <c r="B108" s="1" t="s">
        <v>90</v>
      </c>
      <c r="C108" s="1" t="s">
        <v>91</v>
      </c>
      <c r="D108" s="14">
        <v>3</v>
      </c>
    </row>
    <row r="109" spans="1:4" ht="15.75">
      <c r="A109" s="4" t="s">
        <v>92</v>
      </c>
      <c r="B109" s="1" t="s">
        <v>93</v>
      </c>
      <c r="C109" s="1" t="s">
        <v>91</v>
      </c>
      <c r="D109" s="14">
        <v>3</v>
      </c>
    </row>
    <row r="110" spans="1:4" ht="15.75">
      <c r="A110" s="4" t="s">
        <v>94</v>
      </c>
      <c r="B110" s="1" t="s">
        <v>95</v>
      </c>
      <c r="C110" s="1" t="s">
        <v>91</v>
      </c>
      <c r="D110" s="1">
        <v>0</v>
      </c>
    </row>
    <row r="111" spans="1:4" ht="15.75">
      <c r="A111" s="4" t="s">
        <v>96</v>
      </c>
      <c r="B111" s="1" t="s">
        <v>97</v>
      </c>
      <c r="C111" s="1" t="s">
        <v>33</v>
      </c>
      <c r="D111" s="5">
        <v>-3362.2</v>
      </c>
    </row>
    <row r="112" spans="1:4" ht="15.75">
      <c r="A112" s="45" t="s">
        <v>98</v>
      </c>
      <c r="B112" s="45"/>
      <c r="C112" s="45"/>
      <c r="D112" s="45"/>
    </row>
    <row r="113" spans="1:4" ht="15.75">
      <c r="A113" s="4" t="s">
        <v>99</v>
      </c>
      <c r="B113" s="1" t="s">
        <v>32</v>
      </c>
      <c r="C113" s="1" t="s">
        <v>33</v>
      </c>
      <c r="D113" s="1">
        <v>0</v>
      </c>
    </row>
    <row r="114" spans="1:4" ht="15.75">
      <c r="A114" s="4" t="s">
        <v>100</v>
      </c>
      <c r="B114" s="1" t="s">
        <v>34</v>
      </c>
      <c r="C114" s="1" t="s">
        <v>33</v>
      </c>
      <c r="D114" s="1">
        <v>0</v>
      </c>
    </row>
    <row r="115" spans="1:4" ht="15.75">
      <c r="A115" s="4" t="s">
        <v>101</v>
      </c>
      <c r="B115" s="1" t="s">
        <v>36</v>
      </c>
      <c r="C115" s="1" t="s">
        <v>33</v>
      </c>
      <c r="D115" s="1">
        <v>0</v>
      </c>
    </row>
    <row r="116" spans="1:4" ht="15.75">
      <c r="A116" s="4" t="s">
        <v>102</v>
      </c>
      <c r="B116" s="1" t="s">
        <v>59</v>
      </c>
      <c r="C116" s="1" t="s">
        <v>33</v>
      </c>
      <c r="D116" s="1">
        <v>0</v>
      </c>
    </row>
    <row r="117" spans="1:4" ht="15.75">
      <c r="A117" s="4" t="s">
        <v>103</v>
      </c>
      <c r="B117" s="1" t="s">
        <v>104</v>
      </c>
      <c r="C117" s="1" t="s">
        <v>33</v>
      </c>
      <c r="D117" s="1">
        <v>0</v>
      </c>
    </row>
    <row r="118" spans="1:4" ht="15.75">
      <c r="A118" s="4" t="s">
        <v>105</v>
      </c>
      <c r="B118" s="1" t="s">
        <v>61</v>
      </c>
      <c r="C118" s="1" t="s">
        <v>33</v>
      </c>
      <c r="D118" s="1">
        <v>0</v>
      </c>
    </row>
    <row r="119" spans="1:4" ht="15.75">
      <c r="A119" s="45" t="s">
        <v>106</v>
      </c>
      <c r="B119" s="45"/>
      <c r="C119" s="45"/>
      <c r="D119" s="45"/>
    </row>
    <row r="120" spans="1:4" ht="15.75">
      <c r="A120" s="4" t="s">
        <v>107</v>
      </c>
      <c r="B120" s="1" t="s">
        <v>90</v>
      </c>
      <c r="C120" s="1" t="s">
        <v>91</v>
      </c>
      <c r="D120" s="1">
        <v>0</v>
      </c>
    </row>
    <row r="121" spans="1:4" ht="15.75">
      <c r="A121" s="4" t="s">
        <v>108</v>
      </c>
      <c r="B121" s="1" t="s">
        <v>93</v>
      </c>
      <c r="C121" s="1" t="s">
        <v>91</v>
      </c>
      <c r="D121" s="1">
        <v>0</v>
      </c>
    </row>
    <row r="122" spans="1:4" ht="15.75">
      <c r="A122" s="4" t="s">
        <v>109</v>
      </c>
      <c r="B122" s="1" t="s">
        <v>110</v>
      </c>
      <c r="C122" s="1" t="s">
        <v>91</v>
      </c>
      <c r="D122" s="1">
        <v>0</v>
      </c>
    </row>
    <row r="123" spans="1:4" ht="15.75">
      <c r="A123" s="4" t="s">
        <v>111</v>
      </c>
      <c r="B123" s="1" t="s">
        <v>97</v>
      </c>
      <c r="C123" s="1" t="s">
        <v>33</v>
      </c>
      <c r="D123" s="1">
        <v>0</v>
      </c>
    </row>
    <row r="124" spans="1:4" ht="15.75">
      <c r="A124" s="45" t="s">
        <v>112</v>
      </c>
      <c r="B124" s="45"/>
      <c r="C124" s="45"/>
      <c r="D124" s="45"/>
    </row>
    <row r="125" spans="1:4" ht="15.75">
      <c r="A125" s="4" t="s">
        <v>113</v>
      </c>
      <c r="B125" s="1" t="s">
        <v>114</v>
      </c>
      <c r="C125" s="1" t="s">
        <v>91</v>
      </c>
      <c r="D125" s="1">
        <v>16</v>
      </c>
    </row>
    <row r="126" spans="1:4" ht="15.75">
      <c r="A126" s="4" t="s">
        <v>115</v>
      </c>
      <c r="B126" s="1" t="s">
        <v>116</v>
      </c>
      <c r="C126" s="1" t="s">
        <v>91</v>
      </c>
      <c r="D126" s="1">
        <v>5</v>
      </c>
    </row>
    <row r="127" spans="1:4" ht="31.5">
      <c r="A127" s="4" t="s">
        <v>117</v>
      </c>
      <c r="B127" s="1" t="s">
        <v>118</v>
      </c>
      <c r="C127" s="1" t="s">
        <v>33</v>
      </c>
      <c r="D127" s="7">
        <v>61200</v>
      </c>
    </row>
  </sheetData>
  <sheetProtection password="CC29" sheet="1" objects="1" scenarios="1" selectLockedCells="1" selectUnlockedCells="1"/>
  <mergeCells count="9">
    <mergeCell ref="E27:E28"/>
    <mergeCell ref="E26:H26"/>
    <mergeCell ref="A124:D124"/>
    <mergeCell ref="A2:D2"/>
    <mergeCell ref="A26:D26"/>
    <mergeCell ref="A8:D8"/>
    <mergeCell ref="A107:D107"/>
    <mergeCell ref="A112:D112"/>
    <mergeCell ref="A119:D11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2" max="3" man="1"/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2022-03-27T18:43:45Z</dcterms:modified>
  <cp:category/>
  <cp:version/>
  <cp:contentType/>
  <cp:contentStatus/>
</cp:coreProperties>
</file>