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<sst xmlns="http://schemas.openxmlformats.org/spreadsheetml/2006/main" count="370" uniqueCount="255">
  <si>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</si>
  <si>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</si>
  <si>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</si>
  <si>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</si>
  <si>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</si>
  <si>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</si>
  <si>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</si>
  <si>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</si>
  <si>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</si>
  <si>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</si>
  <si>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</si>
  <si>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</si>
  <si>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</si>
  <si>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</si>
  <si>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</si>
  <si>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</si>
  <si>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</si>
  <si>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</si>
  <si>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</si>
  <si>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</si>
  <si>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</si>
  <si>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</si>
  <si>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</si>
  <si>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</si>
  <si>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</si>
  <si>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</si>
  <si>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</si>
  <si>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</si>
  <si>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</si>
  <si>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</si>
  <si>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</si>
  <si>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</si>
  <si>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</si>
  <si>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</si>
  <si>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</si>
  <si>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</si>
  <si>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</si>
  <si>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</si>
  <si>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</si>
  <si>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</si>
  <si>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</si>
  <si>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</si>
  <si>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</si>
  <si>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</si>
  <si>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</si>
  <si>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</si>
  <si>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</si>
  <si>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</si>
  <si>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</si>
  <si>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</si>
  <si>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</si>
  <si>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</si>
  <si>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</si>
  <si>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</si>
  <si>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</si>
  <si>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</si>
  <si>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</si>
  <si>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</si>
  <si>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</si>
  <si>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</si>
  <si>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</si>
  <si>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</si>
  <si>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</si>
  <si>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</si>
  <si>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</si>
  <si>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</si>
  <si>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</si>
  <si>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</si>
  <si>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</si>
  <si>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</si>
  <si>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</si>
  <si>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</si>
  <si>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</si>
  <si>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</si>
  <si>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</si>
  <si>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</si>
  <si>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</si>
  <si>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</si>
  <si>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</si>
  <si>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</si>
  <si>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</si>
  <si>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</si>
  <si>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</si>
  <si>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</si>
  <si>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</si>
  <si>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</si>
  <si>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</si>
  <si>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</si>
  <si>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</si>
  <si>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</si>
  <si>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</si>
  <si>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</si>
  <si>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</si>
  <si>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</si>
  <si>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</si>
  <si>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</si>
  <si>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</si>
  <si>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</si>
  <si>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</si>
  <si>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</si>
  <si>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</si>
  <si>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</si>
  <si>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</si>
  <si>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</si>
  <si>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</si>
  <si>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</si>
  <si>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</si>
  <si>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</si>
  <si>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</si>
  <si>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</si>
  <si>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</si>
  <si>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</si>
  <si>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</si>
  <si>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</si>
  <si>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</si>
  <si>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</si>
  <si>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</si>
  <si>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</si>
  <si>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</si>
  <si>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</si>
  <si>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Отчет об исполнении управляющей организацией ООО "УК "Слобода" договора управления за 2021 год по дому № 23А  ул. Зегеля в                      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</si>
  <si>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</si>
  <si>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</si>
  <si>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</si>
  <si>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</si>
  <si>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</si>
  <si>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01.01.21-31.10.21</t>
  </si>
  <si>
    <t>01.11.21-31.12.21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</si>
  <si>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</si>
  <si>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</si>
  <si>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</si>
  <si>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</si>
  <si>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</si>
  <si>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</si>
  <si>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</si>
  <si>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</si>
  <si>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</si>
  <si>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</si>
  <si>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</si>
  <si>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</si>
  <si>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</si>
  <si>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</si>
  <si>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</si>
  <si>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</si>
  <si>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</si>
  <si>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</si>
  <si>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</si>
  <si>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</si>
  <si>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</si>
  <si>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</si>
  <si>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</si>
  <si>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</si>
  <si>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</si>
  <si>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</si>
  <si>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</si>
  <si>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</si>
  <si>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</si>
  <si>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</si>
  <si>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</si>
  <si>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</si>
  <si>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</si>
  <si>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</si>
  <si>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</si>
  <si>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</si>
  <si>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</si>
  <si>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</si>
  <si>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</si>
  <si>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</si>
  <si>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</si>
  <si>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</si>
  <si>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</si>
  <si>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</si>
  <si>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</si>
  <si>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</si>
  <si>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</si>
  <si>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</si>
  <si>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</si>
  <si>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</si>
  <si>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</si>
  <si>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</si>
  <si>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</si>
  <si>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</si>
  <si>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</si>
  <si>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</si>
  <si>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</si>
  <si>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</si>
  <si>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</si>
  <si>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</si>
  <si>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</si>
  <si>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</si>
  <si>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</si>
  <si>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</si>
  <si>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</si>
  <si>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</si>
  <si>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</si>
  <si>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</si>
  <si>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</si>
  <si>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</si>
  <si>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</si>
  <si>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</si>
  <si>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</si>
  <si>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</si>
  <si>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</si>
  <si>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</si>
  <si>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</si>
  <si>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</si>
  <si>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</si>
  <si>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</si>
  <si>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</si>
  <si>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</si>
  <si>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</si>
  <si>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</si>
  <si>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</si>
  <si>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</si>
  <si>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</si>
  <si>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</si>
  <si>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</si>
  <si>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</si>
  <si>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</si>
  <si>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</si>
  <si>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</si>
  <si>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</si>
  <si>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</si>
  <si>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</si>
  <si>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</si>
  <si>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</si>
  <si>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</si>
  <si>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</si>
  <si>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</si>
  <si>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</si>
  <si>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</si>
  <si>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</si>
  <si>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</si>
  <si>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</si>
  <si>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</si>
  <si>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</si>
  <si>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</si>
  <si>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</si>
  <si>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</si>
  <si>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</si>
  <si>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</si>
  <si>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</si>
  <si>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</si>
  <si>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</si>
  <si>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</si>
  <si>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</si>
  <si>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</si>
  <si>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</si>
  <si>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</si>
  <si>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</si>
  <si>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>21.32</t>
  </si>
  <si>
    <t>21.33</t>
  </si>
  <si>
    <t>23.2</t>
  </si>
  <si>
    <t>Уборка приямков</t>
  </si>
  <si>
    <t>22.2.8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</si>
</sst>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#,##0.00000"/>
    <numFmt numFmtId="189" formatCode="#,##0.0000"/>
    <numFmt numFmtId="190" formatCode="#,##0.000000000"/>
    <numFmt numFmtId="191" formatCode="#,##0.0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" fontId="42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179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</cellXfs>
  <cellStyles count="2042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Обычный 2" xfId="1890"/>
    <cellStyle name="Обычный 3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Финансовый 2" xfId="2053"/>
    <cellStyle name="Финансовый 3" xfId="2054"/>
    <cellStyle name="Хороший" xfId="2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7;&#1077;&#1075;&#1077;&#1083;&#1103;,%20&#1076;.%2023&#104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907.48</v>
          </cell>
        </row>
        <row r="24">
          <cell r="D24">
            <v>-288.8226175993914</v>
          </cell>
        </row>
        <row r="25">
          <cell r="D25">
            <v>63040.74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Y124">
            <v>41787.35440348</v>
          </cell>
        </row>
        <row r="125">
          <cell r="Y125">
            <v>45759.790566671996</v>
          </cell>
        </row>
        <row r="126">
          <cell r="Y126">
            <v>10775.981339200001</v>
          </cell>
        </row>
      </sheetData>
      <sheetData sheetId="3">
        <row r="124">
          <cell r="Y124">
            <v>208936.77201739998</v>
          </cell>
        </row>
        <row r="125">
          <cell r="Y125">
            <v>228797.8562133601</v>
          </cell>
        </row>
        <row r="126">
          <cell r="Y126">
            <v>53879.906696000005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view="pageBreakPreview" zoomScale="85" zoomScaleNormal="90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9.140625" style="11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2" hidden="1" customWidth="1"/>
    <col min="6" max="6" width="17.8515625" style="14" hidden="1" customWidth="1"/>
    <col min="7" max="11" width="9.140625" style="14" hidden="1" customWidth="1"/>
    <col min="12" max="12" width="0" style="14" hidden="1" customWidth="1"/>
    <col min="13" max="20" width="9.140625" style="14" customWidth="1"/>
    <col min="21" max="16384" width="9.140625" style="3" customWidth="1"/>
  </cols>
  <sheetData>
    <row r="1" ht="15.75">
      <c r="E1" s="2" t="s">
        <v>111</v>
      </c>
    </row>
    <row r="2" spans="1:20" s="7" customFormat="1" ht="33.75" customHeight="1">
      <c r="A2" s="45" t="s">
        <v>120</v>
      </c>
      <c r="B2" s="45"/>
      <c r="C2" s="45"/>
      <c r="D2" s="45"/>
      <c r="E2" s="5">
        <v>4177.6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4" spans="1:4" ht="15.75">
      <c r="A4" s="8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8" t="s">
        <v>28</v>
      </c>
      <c r="B5" s="1" t="s">
        <v>26</v>
      </c>
      <c r="C5" s="1" t="s">
        <v>27</v>
      </c>
      <c r="D5" s="1" t="s">
        <v>121</v>
      </c>
    </row>
    <row r="6" spans="1:4" ht="15.75">
      <c r="A6" s="8" t="s">
        <v>29</v>
      </c>
      <c r="B6" s="1" t="s">
        <v>30</v>
      </c>
      <c r="C6" s="1" t="s">
        <v>27</v>
      </c>
      <c r="D6" s="1" t="s">
        <v>122</v>
      </c>
    </row>
    <row r="7" spans="1:4" ht="15.75">
      <c r="A7" s="8" t="s">
        <v>16</v>
      </c>
      <c r="B7" s="1" t="s">
        <v>31</v>
      </c>
      <c r="C7" s="1" t="s">
        <v>27</v>
      </c>
      <c r="D7" s="1" t="s">
        <v>123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8" t="s">
        <v>17</v>
      </c>
      <c r="B9" s="1" t="s">
        <v>32</v>
      </c>
      <c r="C9" s="1" t="s">
        <v>33</v>
      </c>
      <c r="D9" s="9">
        <f>'[1]по форме'!$D$23</f>
        <v>907.48</v>
      </c>
    </row>
    <row r="10" spans="1:4" ht="31.5">
      <c r="A10" s="8" t="s">
        <v>18</v>
      </c>
      <c r="B10" s="1" t="s">
        <v>34</v>
      </c>
      <c r="C10" s="1" t="s">
        <v>33</v>
      </c>
      <c r="D10" s="9">
        <f>'[1]по форме'!$D$24</f>
        <v>-288.8226175993914</v>
      </c>
    </row>
    <row r="11" spans="1:4" ht="15.75">
      <c r="A11" s="8" t="s">
        <v>35</v>
      </c>
      <c r="B11" s="1" t="s">
        <v>36</v>
      </c>
      <c r="C11" s="1" t="s">
        <v>33</v>
      </c>
      <c r="D11" s="9">
        <f>'[1]по форме'!$D$25</f>
        <v>63040.74</v>
      </c>
    </row>
    <row r="12" spans="1:4" ht="31.5">
      <c r="A12" s="8" t="s">
        <v>37</v>
      </c>
      <c r="B12" s="1" t="s">
        <v>38</v>
      </c>
      <c r="C12" s="1" t="s">
        <v>33</v>
      </c>
      <c r="D12" s="42">
        <f>D13+D14+D15</f>
        <v>589937.661236112</v>
      </c>
    </row>
    <row r="13" spans="1:4" ht="15.75">
      <c r="A13" s="8" t="s">
        <v>54</v>
      </c>
      <c r="B13" s="12" t="s">
        <v>39</v>
      </c>
      <c r="C13" s="1" t="s">
        <v>33</v>
      </c>
      <c r="D13" s="42">
        <f>'[2]УК 2021'!$Y$125+'[2]УК 2020'!$Y$125</f>
        <v>274557.6467800321</v>
      </c>
    </row>
    <row r="14" spans="1:4" ht="15.75">
      <c r="A14" s="8" t="s">
        <v>55</v>
      </c>
      <c r="B14" s="12" t="s">
        <v>40</v>
      </c>
      <c r="C14" s="1" t="s">
        <v>33</v>
      </c>
      <c r="D14" s="42">
        <f>'[2]УК 2021'!$Y$124+'[2]УК 2020'!$Y$124</f>
        <v>250724.12642087997</v>
      </c>
    </row>
    <row r="15" spans="1:4" ht="15.75">
      <c r="A15" s="8" t="s">
        <v>56</v>
      </c>
      <c r="B15" s="12" t="s">
        <v>41</v>
      </c>
      <c r="C15" s="1" t="s">
        <v>33</v>
      </c>
      <c r="D15" s="42">
        <f>'[2]УК 2021'!$Y$126+'[2]УК 2020'!$Y$126</f>
        <v>64655.888035200005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384524.07123611204</v>
      </c>
      <c r="E16" s="2">
        <v>384524.07</v>
      </c>
      <c r="F16" s="2">
        <f>D16-E16</f>
        <v>0.0012361120316199958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D12-D25+D109+D125</f>
        <v>384524.07123611204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385142.7286185126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2335.14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D22-D104</f>
        <v>-210833.0691929937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237122.08</v>
      </c>
      <c r="E25" s="2">
        <f>D25+F16</f>
        <v>237122.08123611202</v>
      </c>
    </row>
    <row r="26" spans="1:4" ht="35.25" customHeight="1">
      <c r="A26" s="44" t="s">
        <v>62</v>
      </c>
      <c r="B26" s="44"/>
      <c r="C26" s="44"/>
      <c r="D26" s="44"/>
    </row>
    <row r="27" spans="1:20" s="7" customFormat="1" ht="32.25" customHeight="1">
      <c r="A27" s="18" t="s">
        <v>22</v>
      </c>
      <c r="B27" s="4" t="s">
        <v>64</v>
      </c>
      <c r="C27" s="4" t="s">
        <v>124</v>
      </c>
      <c r="D27" s="19" t="s">
        <v>125</v>
      </c>
      <c r="E27" s="43" t="s">
        <v>126</v>
      </c>
      <c r="F27" s="43" t="s">
        <v>127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6" ht="15.75">
      <c r="A28" s="18" t="s">
        <v>128</v>
      </c>
      <c r="B28" s="20" t="s">
        <v>129</v>
      </c>
      <c r="C28" s="21" t="s">
        <v>27</v>
      </c>
      <c r="D28" s="22" t="s">
        <v>27</v>
      </c>
      <c r="E28" s="43"/>
      <c r="F28" s="43"/>
    </row>
    <row r="29" spans="1:6" ht="15.75">
      <c r="A29" s="8" t="s">
        <v>67</v>
      </c>
      <c r="B29" s="38" t="s">
        <v>130</v>
      </c>
      <c r="C29" s="39" t="s">
        <v>131</v>
      </c>
      <c r="D29" s="25">
        <f>E29*E$2*10+F29*E$2*2</f>
        <v>1645.1447261668607</v>
      </c>
      <c r="E29" s="40">
        <v>0.03248436</v>
      </c>
      <c r="F29" s="41">
        <v>0.03447889970399999</v>
      </c>
    </row>
    <row r="30" spans="1:6" ht="15.75">
      <c r="A30" s="8" t="s">
        <v>68</v>
      </c>
      <c r="B30" s="38" t="s">
        <v>114</v>
      </c>
      <c r="C30" s="39" t="s">
        <v>131</v>
      </c>
      <c r="D30" s="25">
        <f aca="true" t="shared" si="0" ref="D30:D61">E30*E$2*10+F30*E$2*2</f>
        <v>1109.5558780420354</v>
      </c>
      <c r="E30" s="40">
        <v>0.021908840000000002</v>
      </c>
      <c r="F30" s="41">
        <v>0.023254042776</v>
      </c>
    </row>
    <row r="31" spans="1:6" ht="15.75">
      <c r="A31" s="8" t="s">
        <v>70</v>
      </c>
      <c r="B31" s="38" t="s">
        <v>79</v>
      </c>
      <c r="C31" s="39" t="s">
        <v>131</v>
      </c>
      <c r="D31" s="25">
        <f t="shared" si="0"/>
        <v>986.1060599432001</v>
      </c>
      <c r="E31" s="40">
        <v>0.01947125</v>
      </c>
      <c r="F31" s="41">
        <v>0.020666784749999997</v>
      </c>
    </row>
    <row r="32" spans="1:6" ht="15.75">
      <c r="A32" s="8" t="s">
        <v>117</v>
      </c>
      <c r="B32" s="38" t="s">
        <v>132</v>
      </c>
      <c r="C32" s="39" t="s">
        <v>131</v>
      </c>
      <c r="D32" s="25">
        <f t="shared" si="0"/>
        <v>3001.3870282854978</v>
      </c>
      <c r="E32" s="40">
        <v>0.05926417</v>
      </c>
      <c r="F32" s="41">
        <v>0.062902990038</v>
      </c>
    </row>
    <row r="33" spans="1:20" s="7" customFormat="1" ht="15.75">
      <c r="A33" s="8" t="s">
        <v>118</v>
      </c>
      <c r="B33" s="38" t="s">
        <v>0</v>
      </c>
      <c r="C33" s="39" t="s">
        <v>131</v>
      </c>
      <c r="D33" s="25">
        <f t="shared" si="0"/>
        <v>31051.253857915228</v>
      </c>
      <c r="E33" s="40">
        <v>0.613125455</v>
      </c>
      <c r="F33" s="41">
        <v>0.650771357937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6" ht="30.75">
      <c r="A34" s="8" t="s">
        <v>72</v>
      </c>
      <c r="B34" s="38" t="s">
        <v>133</v>
      </c>
      <c r="C34" s="39" t="s">
        <v>131</v>
      </c>
      <c r="D34" s="25">
        <f t="shared" si="0"/>
        <v>3586.441088498285</v>
      </c>
      <c r="E34" s="40">
        <v>0.07081641</v>
      </c>
      <c r="F34" s="41">
        <v>0.07516453757399999</v>
      </c>
    </row>
    <row r="35" spans="1:6" ht="15.75">
      <c r="A35" s="8" t="s">
        <v>73</v>
      </c>
      <c r="B35" s="38" t="s">
        <v>115</v>
      </c>
      <c r="C35" s="39" t="s">
        <v>131</v>
      </c>
      <c r="D35" s="25">
        <f t="shared" si="0"/>
        <v>5682.902571937528</v>
      </c>
      <c r="E35" s="40">
        <v>0.1122122875</v>
      </c>
      <c r="F35" s="41">
        <v>0.11910212195249999</v>
      </c>
    </row>
    <row r="36" spans="1:6" ht="15.75">
      <c r="A36" s="8" t="s">
        <v>75</v>
      </c>
      <c r="B36" s="38" t="s">
        <v>15</v>
      </c>
      <c r="C36" s="39" t="s">
        <v>131</v>
      </c>
      <c r="D36" s="25">
        <f t="shared" si="0"/>
        <v>9924.544508480236</v>
      </c>
      <c r="E36" s="40">
        <v>0.1959660275</v>
      </c>
      <c r="F36" s="41">
        <v>0.20799834158849997</v>
      </c>
    </row>
    <row r="37" spans="1:6" ht="30.75">
      <c r="A37" s="8" t="s">
        <v>76</v>
      </c>
      <c r="B37" s="38" t="s">
        <v>134</v>
      </c>
      <c r="C37" s="39" t="s">
        <v>131</v>
      </c>
      <c r="D37" s="25">
        <f t="shared" si="0"/>
        <v>44.508030273112006</v>
      </c>
      <c r="E37" s="40">
        <v>0.0008788375</v>
      </c>
      <c r="F37" s="41">
        <v>0.0009327981224999999</v>
      </c>
    </row>
    <row r="38" spans="1:6" ht="15.75">
      <c r="A38" s="8" t="s">
        <v>119</v>
      </c>
      <c r="B38" s="38" t="s">
        <v>135</v>
      </c>
      <c r="C38" s="39" t="s">
        <v>131</v>
      </c>
      <c r="D38" s="25">
        <f t="shared" si="0"/>
        <v>7654.208540309385</v>
      </c>
      <c r="E38" s="40">
        <v>0.151136895</v>
      </c>
      <c r="F38" s="41">
        <v>0.16041670035299999</v>
      </c>
    </row>
    <row r="39" spans="1:6" ht="15.75">
      <c r="A39" s="8" t="s">
        <v>77</v>
      </c>
      <c r="B39" s="38" t="s">
        <v>136</v>
      </c>
      <c r="C39" s="39" t="s">
        <v>131</v>
      </c>
      <c r="D39" s="25">
        <f t="shared" si="0"/>
        <v>18647.37219958645</v>
      </c>
      <c r="E39" s="40">
        <v>0.36820344250000003</v>
      </c>
      <c r="F39" s="41">
        <v>0.3908111338695</v>
      </c>
    </row>
    <row r="40" spans="1:6" ht="30.75">
      <c r="A40" s="8" t="s">
        <v>137</v>
      </c>
      <c r="B40" s="38" t="s">
        <v>138</v>
      </c>
      <c r="C40" s="39" t="s">
        <v>131</v>
      </c>
      <c r="D40" s="25">
        <f t="shared" si="0"/>
        <v>237.0918786285056</v>
      </c>
      <c r="E40" s="40">
        <v>0.00468152</v>
      </c>
      <c r="F40" s="41">
        <v>0.004968965327999999</v>
      </c>
    </row>
    <row r="41" spans="1:6" ht="30.75">
      <c r="A41" s="8" t="s">
        <v>139</v>
      </c>
      <c r="B41" s="38" t="s">
        <v>140</v>
      </c>
      <c r="C41" s="39" t="s">
        <v>131</v>
      </c>
      <c r="D41" s="25">
        <f t="shared" si="0"/>
        <v>856.4197873031023</v>
      </c>
      <c r="E41" s="40">
        <v>0.0169105175</v>
      </c>
      <c r="F41" s="41">
        <v>0.0179488232745</v>
      </c>
    </row>
    <row r="42" spans="1:6" ht="30.75">
      <c r="A42" s="8" t="s">
        <v>141</v>
      </c>
      <c r="B42" s="38" t="s">
        <v>142</v>
      </c>
      <c r="C42" s="39" t="s">
        <v>131</v>
      </c>
      <c r="D42" s="25">
        <f t="shared" si="0"/>
        <v>5138.5187238186145</v>
      </c>
      <c r="E42" s="40">
        <v>0.101463105</v>
      </c>
      <c r="F42" s="41">
        <v>0.10769293964699998</v>
      </c>
    </row>
    <row r="43" spans="1:6" ht="15.75">
      <c r="A43" s="8" t="s">
        <v>143</v>
      </c>
      <c r="B43" s="38" t="s">
        <v>144</v>
      </c>
      <c r="C43" s="39" t="s">
        <v>131</v>
      </c>
      <c r="D43" s="25">
        <f t="shared" si="0"/>
        <v>9304.950084654303</v>
      </c>
      <c r="E43" s="40">
        <v>0.1837317675</v>
      </c>
      <c r="F43" s="41">
        <v>0.19501289802449998</v>
      </c>
    </row>
    <row r="44" spans="1:6" ht="15.75">
      <c r="A44" s="8" t="s">
        <v>145</v>
      </c>
      <c r="B44" s="38" t="s">
        <v>146</v>
      </c>
      <c r="C44" s="39" t="s">
        <v>131</v>
      </c>
      <c r="D44" s="25">
        <f t="shared" si="0"/>
        <v>17005.105837054016</v>
      </c>
      <c r="E44" s="40">
        <v>0.3357759175</v>
      </c>
      <c r="F44" s="41">
        <v>0.3563925588345</v>
      </c>
    </row>
    <row r="45" spans="1:6" ht="30.75">
      <c r="A45" s="8" t="s">
        <v>147</v>
      </c>
      <c r="B45" s="38" t="s">
        <v>148</v>
      </c>
      <c r="C45" s="39" t="s">
        <v>131</v>
      </c>
      <c r="D45" s="25">
        <f t="shared" si="0"/>
        <v>2247.948695458626</v>
      </c>
      <c r="E45" s="40">
        <v>0.0443870825</v>
      </c>
      <c r="F45" s="41">
        <v>0.0471124493655</v>
      </c>
    </row>
    <row r="46" spans="1:6" ht="15.75">
      <c r="A46" s="8" t="s">
        <v>149</v>
      </c>
      <c r="B46" s="38" t="s">
        <v>14</v>
      </c>
      <c r="C46" s="39" t="s">
        <v>131</v>
      </c>
      <c r="D46" s="25">
        <f t="shared" si="0"/>
        <v>36986.70618725875</v>
      </c>
      <c r="E46" s="40">
        <v>0.7303244875</v>
      </c>
      <c r="F46" s="41">
        <v>0.7751664110325</v>
      </c>
    </row>
    <row r="47" spans="1:6" ht="30.75">
      <c r="A47" s="8" t="s">
        <v>150</v>
      </c>
      <c r="B47" s="38" t="s">
        <v>151</v>
      </c>
      <c r="C47" s="39" t="s">
        <v>131</v>
      </c>
      <c r="D47" s="25">
        <f t="shared" si="0"/>
        <v>3847.466027716763</v>
      </c>
      <c r="E47" s="40">
        <v>0.0759705025</v>
      </c>
      <c r="F47" s="41">
        <v>0.08063509135349999</v>
      </c>
    </row>
    <row r="48" spans="1:6" ht="30.75">
      <c r="A48" s="8" t="s">
        <v>152</v>
      </c>
      <c r="B48" s="38" t="s">
        <v>153</v>
      </c>
      <c r="C48" s="39" t="s">
        <v>131</v>
      </c>
      <c r="D48" s="25">
        <f t="shared" si="0"/>
        <v>8375.132024673267</v>
      </c>
      <c r="E48" s="40">
        <v>0.1653719575</v>
      </c>
      <c r="F48" s="41">
        <v>0.17552579569049997</v>
      </c>
    </row>
    <row r="49" spans="1:6" ht="30.75">
      <c r="A49" s="8" t="s">
        <v>154</v>
      </c>
      <c r="B49" s="38" t="s">
        <v>155</v>
      </c>
      <c r="C49" s="39" t="s">
        <v>131</v>
      </c>
      <c r="D49" s="25">
        <f t="shared" si="0"/>
        <v>3059.753846428082</v>
      </c>
      <c r="E49" s="40">
        <v>0.060416657500000005</v>
      </c>
      <c r="F49" s="41">
        <v>0.0641262402705</v>
      </c>
    </row>
    <row r="50" spans="1:6" ht="30.75">
      <c r="A50" s="8" t="s">
        <v>156</v>
      </c>
      <c r="B50" s="38" t="s">
        <v>157</v>
      </c>
      <c r="C50" s="39" t="s">
        <v>131</v>
      </c>
      <c r="D50" s="25">
        <f t="shared" si="0"/>
        <v>5922.126571776722</v>
      </c>
      <c r="E50" s="40">
        <v>0.11693590749999999</v>
      </c>
      <c r="F50" s="41">
        <v>0.12411577222049998</v>
      </c>
    </row>
    <row r="51" spans="1:6" ht="15.75">
      <c r="A51" s="8" t="s">
        <v>158</v>
      </c>
      <c r="B51" s="38" t="s">
        <v>159</v>
      </c>
      <c r="C51" s="39" t="s">
        <v>74</v>
      </c>
      <c r="D51" s="25">
        <f t="shared" si="0"/>
        <v>4555.223663604645</v>
      </c>
      <c r="E51" s="40">
        <v>0.08994559749999999</v>
      </c>
      <c r="F51" s="41">
        <v>0.09546825718649998</v>
      </c>
    </row>
    <row r="52" spans="1:6" ht="15.75">
      <c r="A52" s="8" t="s">
        <v>160</v>
      </c>
      <c r="B52" s="38" t="s">
        <v>112</v>
      </c>
      <c r="C52" s="39" t="s">
        <v>131</v>
      </c>
      <c r="D52" s="25">
        <f t="shared" si="0"/>
        <v>4248.464724416909</v>
      </c>
      <c r="E52" s="40">
        <v>0.08388846</v>
      </c>
      <c r="F52" s="41">
        <v>0.08903921144399998</v>
      </c>
    </row>
    <row r="53" spans="1:6" ht="15.75">
      <c r="A53" s="8" t="s">
        <v>161</v>
      </c>
      <c r="B53" s="38" t="s">
        <v>162</v>
      </c>
      <c r="C53" s="39" t="s">
        <v>131</v>
      </c>
      <c r="D53" s="25">
        <f t="shared" si="0"/>
        <v>1203.9555446452464</v>
      </c>
      <c r="E53" s="40">
        <v>0.023772817499999998</v>
      </c>
      <c r="F53" s="41">
        <v>0.025232468494499994</v>
      </c>
    </row>
    <row r="54" spans="1:6" ht="30.75">
      <c r="A54" s="8" t="s">
        <v>163</v>
      </c>
      <c r="B54" s="38" t="s">
        <v>164</v>
      </c>
      <c r="C54" s="39" t="s">
        <v>131</v>
      </c>
      <c r="D54" s="25">
        <f t="shared" si="0"/>
        <v>15383.62765632579</v>
      </c>
      <c r="E54" s="40">
        <v>0.3037588675</v>
      </c>
      <c r="F54" s="41">
        <v>0.32240966196449994</v>
      </c>
    </row>
    <row r="55" spans="1:6" ht="15.75">
      <c r="A55" s="8" t="s">
        <v>165</v>
      </c>
      <c r="B55" s="38" t="s">
        <v>248</v>
      </c>
      <c r="C55" s="39" t="s">
        <v>131</v>
      </c>
      <c r="D55" s="25">
        <f t="shared" si="0"/>
        <v>12498.06811281092</v>
      </c>
      <c r="E55" s="40">
        <v>0.24678178</v>
      </c>
      <c r="F55" s="41">
        <v>0.26193418129199997</v>
      </c>
    </row>
    <row r="56" spans="1:6" ht="15.75">
      <c r="A56" s="8" t="s">
        <v>168</v>
      </c>
      <c r="B56" s="38" t="s">
        <v>249</v>
      </c>
      <c r="C56" s="39" t="s">
        <v>131</v>
      </c>
      <c r="D56" s="25">
        <f t="shared" si="0"/>
        <v>1066.0606053440001</v>
      </c>
      <c r="E56" s="40">
        <v>0.02105</v>
      </c>
      <c r="F56" s="41">
        <v>0.022342469999999996</v>
      </c>
    </row>
    <row r="57" spans="1:6" ht="30.75">
      <c r="A57" s="8" t="s">
        <v>170</v>
      </c>
      <c r="B57" s="38" t="s">
        <v>166</v>
      </c>
      <c r="C57" s="39" t="s">
        <v>167</v>
      </c>
      <c r="D57" s="25">
        <f t="shared" si="0"/>
        <v>15892.724898407818</v>
      </c>
      <c r="E57" s="40">
        <v>0.313811295</v>
      </c>
      <c r="F57" s="41">
        <v>0.33307930851299994</v>
      </c>
    </row>
    <row r="58" spans="1:6" ht="30.75">
      <c r="A58" s="8" t="s">
        <v>172</v>
      </c>
      <c r="B58" s="38" t="s">
        <v>169</v>
      </c>
      <c r="C58" s="39" t="s">
        <v>6</v>
      </c>
      <c r="D58" s="25">
        <f t="shared" si="0"/>
        <v>4621.479330226774</v>
      </c>
      <c r="E58" s="40">
        <v>0.091253855</v>
      </c>
      <c r="F58" s="41">
        <v>0.09685684169699998</v>
      </c>
    </row>
    <row r="59" spans="1:20" s="7" customFormat="1" ht="24.75" customHeight="1">
      <c r="A59" s="8" t="s">
        <v>175</v>
      </c>
      <c r="B59" s="38" t="s">
        <v>171</v>
      </c>
      <c r="C59" s="39" t="s">
        <v>6</v>
      </c>
      <c r="D59" s="25">
        <f t="shared" si="0"/>
        <v>3320.672179586026</v>
      </c>
      <c r="E59" s="40">
        <v>0.065568645</v>
      </c>
      <c r="F59" s="41">
        <v>0.06959455980299999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s="7" customFormat="1" ht="24.75" customHeight="1">
      <c r="A60" s="8" t="s">
        <v>250</v>
      </c>
      <c r="B60" s="38" t="s">
        <v>173</v>
      </c>
      <c r="C60" s="39" t="s">
        <v>174</v>
      </c>
      <c r="D60" s="25">
        <f t="shared" si="0"/>
        <v>10109.186205325817</v>
      </c>
      <c r="E60" s="40">
        <v>0.1996118875</v>
      </c>
      <c r="F60" s="41">
        <v>0.21186805739249998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s="7" customFormat="1" ht="24.75" customHeight="1">
      <c r="A61" s="8" t="s">
        <v>251</v>
      </c>
      <c r="B61" s="38" t="s">
        <v>176</v>
      </c>
      <c r="C61" s="39" t="s">
        <v>174</v>
      </c>
      <c r="D61" s="25">
        <f t="shared" si="0"/>
        <v>1977.968847155258</v>
      </c>
      <c r="E61" s="40">
        <v>0.03905617</v>
      </c>
      <c r="F61" s="41">
        <v>0.041454218838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6" ht="15.75">
      <c r="A62" s="26" t="s">
        <v>177</v>
      </c>
      <c r="B62" s="27" t="s">
        <v>178</v>
      </c>
      <c r="C62" s="28" t="s">
        <v>27</v>
      </c>
      <c r="D62" s="28" t="s">
        <v>27</v>
      </c>
      <c r="E62" s="40"/>
      <c r="F62" s="41"/>
    </row>
    <row r="63" spans="1:6" ht="31.5">
      <c r="A63" s="29" t="s">
        <v>179</v>
      </c>
      <c r="B63" s="23" t="s">
        <v>180</v>
      </c>
      <c r="C63" s="28" t="s">
        <v>27</v>
      </c>
      <c r="D63" s="28" t="s">
        <v>27</v>
      </c>
      <c r="E63" s="40"/>
      <c r="F63" s="41"/>
    </row>
    <row r="64" spans="1:6" ht="31.5">
      <c r="A64" s="8" t="s">
        <v>181</v>
      </c>
      <c r="B64" s="23" t="s">
        <v>8</v>
      </c>
      <c r="C64" s="28" t="s">
        <v>27</v>
      </c>
      <c r="D64" s="25">
        <f aca="true" t="shared" si="1" ref="D64:D71">E64*E$2*10+F64*E$2*2</f>
        <v>8475.181812484801</v>
      </c>
      <c r="E64" s="40">
        <v>0.1673475</v>
      </c>
      <c r="F64" s="41">
        <v>0.1776226365</v>
      </c>
    </row>
    <row r="65" spans="1:6" ht="31.5">
      <c r="A65" s="8" t="s">
        <v>182</v>
      </c>
      <c r="B65" s="23" t="s">
        <v>183</v>
      </c>
      <c r="C65" s="24" t="s">
        <v>11</v>
      </c>
      <c r="D65" s="25">
        <f t="shared" si="1"/>
        <v>16044.212110427201</v>
      </c>
      <c r="E65" s="40">
        <v>0.3168025</v>
      </c>
      <c r="F65" s="41">
        <v>0.3362541735</v>
      </c>
    </row>
    <row r="66" spans="1:6" ht="15.75">
      <c r="A66" s="8" t="s">
        <v>184</v>
      </c>
      <c r="B66" s="23" t="s">
        <v>185</v>
      </c>
      <c r="C66" s="24" t="s">
        <v>10</v>
      </c>
      <c r="D66" s="25">
        <f t="shared" si="1"/>
        <v>4104.333330574401</v>
      </c>
      <c r="E66" s="40">
        <v>0.0810425</v>
      </c>
      <c r="F66" s="41">
        <v>0.08601850949999999</v>
      </c>
    </row>
    <row r="67" spans="1:20" s="7" customFormat="1" ht="27.75" customHeight="1">
      <c r="A67" s="8" t="s">
        <v>186</v>
      </c>
      <c r="B67" s="23" t="s">
        <v>13</v>
      </c>
      <c r="C67" s="24" t="s">
        <v>10</v>
      </c>
      <c r="D67" s="25">
        <f t="shared" si="1"/>
        <v>8421.8787822176</v>
      </c>
      <c r="E67" s="40">
        <v>0.166295</v>
      </c>
      <c r="F67" s="41">
        <v>0.17650551299999998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6" ht="15.75">
      <c r="A68" s="8" t="s">
        <v>187</v>
      </c>
      <c r="B68" s="23" t="s">
        <v>116</v>
      </c>
      <c r="C68" s="24" t="s">
        <v>131</v>
      </c>
      <c r="D68" s="25">
        <f t="shared" si="1"/>
        <v>2185.4242409552003</v>
      </c>
      <c r="E68" s="40">
        <v>0.0431525</v>
      </c>
      <c r="F68" s="41">
        <v>0.0458020635</v>
      </c>
    </row>
    <row r="69" spans="1:6" ht="31.5">
      <c r="A69" s="8" t="s">
        <v>188</v>
      </c>
      <c r="B69" s="23" t="s">
        <v>189</v>
      </c>
      <c r="C69" s="24" t="s">
        <v>131</v>
      </c>
      <c r="D69" s="25">
        <f t="shared" si="1"/>
        <v>11513.4545377152</v>
      </c>
      <c r="E69" s="40">
        <v>0.22734</v>
      </c>
      <c r="F69" s="41">
        <v>0.24129867599999996</v>
      </c>
    </row>
    <row r="70" spans="1:6" ht="15.75">
      <c r="A70" s="8" t="s">
        <v>190</v>
      </c>
      <c r="B70" s="23" t="s">
        <v>191</v>
      </c>
      <c r="C70" s="24" t="s">
        <v>9</v>
      </c>
      <c r="D70" s="25">
        <f t="shared" si="1"/>
        <v>2345.3333317568</v>
      </c>
      <c r="E70" s="40">
        <v>0.04631</v>
      </c>
      <c r="F70" s="41">
        <v>0.04915343399999999</v>
      </c>
    </row>
    <row r="71" spans="1:6" ht="15.75">
      <c r="A71" s="8" t="s">
        <v>192</v>
      </c>
      <c r="B71" s="23" t="s">
        <v>193</v>
      </c>
      <c r="C71" s="24" t="s">
        <v>7</v>
      </c>
      <c r="D71" s="25">
        <f t="shared" si="1"/>
        <v>1812.3030290848003</v>
      </c>
      <c r="E71" s="40">
        <v>0.035785000000000004</v>
      </c>
      <c r="F71" s="41">
        <v>0.037982199</v>
      </c>
    </row>
    <row r="72" spans="1:6" ht="31.5">
      <c r="A72" s="8" t="s">
        <v>69</v>
      </c>
      <c r="B72" s="23" t="s">
        <v>194</v>
      </c>
      <c r="C72" s="22" t="s">
        <v>27</v>
      </c>
      <c r="D72" s="22" t="s">
        <v>27</v>
      </c>
      <c r="E72" s="40"/>
      <c r="F72" s="41"/>
    </row>
    <row r="73" spans="1:20" s="7" customFormat="1" ht="24" customHeight="1">
      <c r="A73" s="8" t="s">
        <v>195</v>
      </c>
      <c r="B73" s="23" t="s">
        <v>196</v>
      </c>
      <c r="C73" s="24" t="s">
        <v>11</v>
      </c>
      <c r="D73" s="25">
        <f aca="true" t="shared" si="2" ref="D73:D79">E73*E$2*10+F73*E$2*2</f>
        <v>14285.2121116096</v>
      </c>
      <c r="E73" s="40">
        <v>0.28207</v>
      </c>
      <c r="F73" s="41">
        <v>0.29938909799999996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6" ht="15.75">
      <c r="A74" s="8" t="s">
        <v>197</v>
      </c>
      <c r="B74" s="23" t="s">
        <v>198</v>
      </c>
      <c r="C74" s="24" t="s">
        <v>11</v>
      </c>
      <c r="D74" s="25">
        <f t="shared" si="2"/>
        <v>34220.5454315424</v>
      </c>
      <c r="E74" s="40">
        <v>0.675705</v>
      </c>
      <c r="F74" s="41">
        <v>0.717193287</v>
      </c>
    </row>
    <row r="75" spans="1:6" ht="15.75">
      <c r="A75" s="8" t="s">
        <v>199</v>
      </c>
      <c r="B75" s="23" t="s">
        <v>113</v>
      </c>
      <c r="C75" s="24" t="s">
        <v>200</v>
      </c>
      <c r="D75" s="25">
        <f t="shared" si="2"/>
        <v>3038.2727252304003</v>
      </c>
      <c r="E75" s="40">
        <v>0.059992500000000004</v>
      </c>
      <c r="F75" s="41">
        <v>0.0636760395</v>
      </c>
    </row>
    <row r="76" spans="1:6" ht="15.75">
      <c r="A76" s="8" t="s">
        <v>201</v>
      </c>
      <c r="B76" s="23" t="s">
        <v>202</v>
      </c>
      <c r="C76" s="24" t="s">
        <v>9</v>
      </c>
      <c r="D76" s="25">
        <f t="shared" si="2"/>
        <v>1279.2727264128002</v>
      </c>
      <c r="E76" s="40">
        <v>0.02526</v>
      </c>
      <c r="F76" s="41">
        <v>0.026810964</v>
      </c>
    </row>
    <row r="77" spans="1:6" ht="15.75">
      <c r="A77" s="8" t="s">
        <v>203</v>
      </c>
      <c r="B77" s="23" t="s">
        <v>204</v>
      </c>
      <c r="C77" s="24" t="s">
        <v>12</v>
      </c>
      <c r="D77" s="25">
        <f t="shared" si="2"/>
        <v>15138.0605958848</v>
      </c>
      <c r="E77" s="40">
        <v>0.29890999999999995</v>
      </c>
      <c r="F77" s="41">
        <v>0.3172630739999999</v>
      </c>
    </row>
    <row r="78" spans="1:6" ht="15.75">
      <c r="A78" s="8" t="s">
        <v>205</v>
      </c>
      <c r="B78" s="23" t="s">
        <v>206</v>
      </c>
      <c r="C78" s="24" t="s">
        <v>11</v>
      </c>
      <c r="D78" s="25">
        <f t="shared" si="2"/>
        <v>639.6363632064001</v>
      </c>
      <c r="E78" s="40">
        <v>0.01263</v>
      </c>
      <c r="F78" s="41">
        <v>0.013405482</v>
      </c>
    </row>
    <row r="79" spans="1:20" ht="15.75">
      <c r="A79" s="8" t="s">
        <v>254</v>
      </c>
      <c r="B79" s="37" t="s">
        <v>253</v>
      </c>
      <c r="C79" s="39" t="s">
        <v>12</v>
      </c>
      <c r="D79" s="25">
        <f t="shared" si="2"/>
        <v>319.81818160320006</v>
      </c>
      <c r="E79" s="40">
        <v>0.006315</v>
      </c>
      <c r="F79" s="41">
        <v>0.006702741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s="7" customFormat="1" ht="15.75">
      <c r="A80" s="18" t="s">
        <v>207</v>
      </c>
      <c r="B80" s="30" t="s">
        <v>208</v>
      </c>
      <c r="C80" s="22" t="s">
        <v>27</v>
      </c>
      <c r="D80" s="22" t="s">
        <v>27</v>
      </c>
      <c r="E80" s="40"/>
      <c r="F80" s="4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s="7" customFormat="1" ht="15.75">
      <c r="A81" s="8" t="s">
        <v>65</v>
      </c>
      <c r="B81" s="37" t="s">
        <v>2</v>
      </c>
      <c r="C81" s="39" t="s">
        <v>215</v>
      </c>
      <c r="D81" s="25">
        <f>E81*E$2*10+F81*E$2*2</f>
        <v>69.77366661976481</v>
      </c>
      <c r="E81" s="40">
        <v>0.0013777225</v>
      </c>
      <c r="F81" s="41">
        <v>0.0014623146614999999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6" ht="15.75">
      <c r="A82" s="8" t="s">
        <v>252</v>
      </c>
      <c r="B82" s="31" t="s">
        <v>3</v>
      </c>
      <c r="C82" s="24" t="s">
        <v>131</v>
      </c>
      <c r="D82" s="25">
        <f>E82*E$2*10+F82*E$2*2</f>
        <v>1586.0316656005361</v>
      </c>
      <c r="E82" s="40">
        <v>0.0313171375</v>
      </c>
      <c r="F82" s="41">
        <v>0.0332400097425</v>
      </c>
    </row>
    <row r="83" spans="1:6" ht="31.5">
      <c r="A83" s="18" t="s">
        <v>209</v>
      </c>
      <c r="B83" s="32" t="s">
        <v>210</v>
      </c>
      <c r="C83" s="22" t="s">
        <v>27</v>
      </c>
      <c r="D83" s="22" t="s">
        <v>27</v>
      </c>
      <c r="E83" s="40"/>
      <c r="F83" s="41"/>
    </row>
    <row r="84" spans="1:6" ht="31.5">
      <c r="A84" s="8" t="s">
        <v>66</v>
      </c>
      <c r="B84" s="33" t="s">
        <v>211</v>
      </c>
      <c r="C84" s="24" t="s">
        <v>212</v>
      </c>
      <c r="D84" s="25">
        <f>E84*E$2*10+F84*E$2*2</f>
        <v>946.7151205757391</v>
      </c>
      <c r="E84" s="40">
        <v>0.0186934525</v>
      </c>
      <c r="F84" s="41">
        <v>0.0198412304835</v>
      </c>
    </row>
    <row r="85" spans="1:6" ht="31.5">
      <c r="A85" s="8" t="s">
        <v>213</v>
      </c>
      <c r="B85" s="23" t="s">
        <v>214</v>
      </c>
      <c r="C85" s="24" t="s">
        <v>215</v>
      </c>
      <c r="D85" s="25">
        <f>E85*E$2*10+F85*E$2*2</f>
        <v>2524.644725575661</v>
      </c>
      <c r="E85" s="40">
        <v>0.049850610000000004</v>
      </c>
      <c r="F85" s="41">
        <v>0.052911437453999996</v>
      </c>
    </row>
    <row r="86" spans="1:6" ht="15.75">
      <c r="A86" s="8" t="s">
        <v>71</v>
      </c>
      <c r="B86" s="33" t="s">
        <v>216</v>
      </c>
      <c r="C86" s="24" t="s">
        <v>131</v>
      </c>
      <c r="D86" s="25">
        <f>E86*E$2*10+F86*E$2*2</f>
        <v>3322.431179584843</v>
      </c>
      <c r="E86" s="40">
        <v>0.06560337749999999</v>
      </c>
      <c r="F86" s="41">
        <v>0.06963142487849998</v>
      </c>
    </row>
    <row r="87" spans="1:20" s="7" customFormat="1" ht="15.75">
      <c r="A87" s="18" t="s">
        <v>81</v>
      </c>
      <c r="B87" s="32" t="s">
        <v>217</v>
      </c>
      <c r="C87" s="22" t="s">
        <v>27</v>
      </c>
      <c r="D87" s="22" t="s">
        <v>27</v>
      </c>
      <c r="E87" s="40"/>
      <c r="F87" s="4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6" ht="31.5">
      <c r="A88" s="8" t="s">
        <v>218</v>
      </c>
      <c r="B88" s="23" t="s">
        <v>219</v>
      </c>
      <c r="C88" s="34" t="s">
        <v>5</v>
      </c>
      <c r="D88" s="25">
        <f>E88*E$2*10+F88*E$2*2</f>
        <v>37893.12421695248</v>
      </c>
      <c r="E88" s="40">
        <v>0.74822225</v>
      </c>
      <c r="F88" s="41">
        <v>0.7941630961499999</v>
      </c>
    </row>
    <row r="89" spans="1:6" ht="31.5">
      <c r="A89" s="8" t="s">
        <v>220</v>
      </c>
      <c r="B89" s="23" t="s">
        <v>221</v>
      </c>
      <c r="C89" s="34" t="s">
        <v>10</v>
      </c>
      <c r="D89" s="25">
        <f>E89*E$2*10+F89*E$2*2</f>
        <v>15132.730292858081</v>
      </c>
      <c r="E89" s="40">
        <v>0.29880475</v>
      </c>
      <c r="F89" s="41">
        <v>0.31715136164999996</v>
      </c>
    </row>
    <row r="90" spans="1:6" ht="15.75">
      <c r="A90" s="8" t="s">
        <v>222</v>
      </c>
      <c r="B90" s="23" t="s">
        <v>223</v>
      </c>
      <c r="C90" s="34" t="s">
        <v>6</v>
      </c>
      <c r="D90" s="25">
        <f>E90*E$2*10+F90*E$2*2</f>
        <v>2878.3636344288</v>
      </c>
      <c r="E90" s="40">
        <v>0.056835</v>
      </c>
      <c r="F90" s="41">
        <v>0.06032466899999999</v>
      </c>
    </row>
    <row r="91" spans="1:6" ht="15.75">
      <c r="A91" s="8" t="s">
        <v>224</v>
      </c>
      <c r="B91" s="23" t="s">
        <v>225</v>
      </c>
      <c r="C91" s="34" t="s">
        <v>12</v>
      </c>
      <c r="D91" s="25">
        <f>E91*E$2*10+F91*E$2*2</f>
        <v>1375.21818089376</v>
      </c>
      <c r="E91" s="40">
        <v>0.027154499999999998</v>
      </c>
      <c r="F91" s="41">
        <v>0.028821786299999996</v>
      </c>
    </row>
    <row r="92" spans="1:6" ht="15.75">
      <c r="A92" s="8" t="s">
        <v>226</v>
      </c>
      <c r="B92" s="31" t="s">
        <v>227</v>
      </c>
      <c r="C92" s="35" t="s">
        <v>74</v>
      </c>
      <c r="D92" s="25">
        <f>E92*E$2*10+F92*E$2*2</f>
        <v>575.6727268857601</v>
      </c>
      <c r="E92" s="40">
        <v>0.011367</v>
      </c>
      <c r="F92" s="41">
        <v>0.012064933799999998</v>
      </c>
    </row>
    <row r="93" spans="1:20" s="7" customFormat="1" ht="15.75">
      <c r="A93" s="8" t="s">
        <v>228</v>
      </c>
      <c r="B93" s="33" t="s">
        <v>229</v>
      </c>
      <c r="C93" s="22" t="s">
        <v>27</v>
      </c>
      <c r="D93" s="22" t="s">
        <v>27</v>
      </c>
      <c r="E93" s="40"/>
      <c r="F93" s="4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6" ht="15.75">
      <c r="A94" s="8" t="s">
        <v>230</v>
      </c>
      <c r="B94" s="31" t="s">
        <v>231</v>
      </c>
      <c r="C94" s="24" t="s">
        <v>74</v>
      </c>
      <c r="D94" s="25">
        <f aca="true" t="shared" si="3" ref="D94:D99">E94*E$2*10+F94*E$2*2</f>
        <v>175.89999988175998</v>
      </c>
      <c r="E94" s="40">
        <v>0.0034732499999999998</v>
      </c>
      <c r="F94" s="41">
        <v>0.0036865075499999994</v>
      </c>
    </row>
    <row r="95" spans="1:6" ht="15.75">
      <c r="A95" s="8" t="s">
        <v>232</v>
      </c>
      <c r="B95" s="31" t="s">
        <v>233</v>
      </c>
      <c r="C95" s="24" t="s">
        <v>74</v>
      </c>
      <c r="D95" s="25">
        <f t="shared" si="3"/>
        <v>26.6515151336</v>
      </c>
      <c r="E95" s="40">
        <v>0.00052625</v>
      </c>
      <c r="F95" s="41">
        <v>0.00055856175</v>
      </c>
    </row>
    <row r="96" spans="1:6" ht="15.75">
      <c r="A96" s="8" t="s">
        <v>234</v>
      </c>
      <c r="B96" s="31" t="s">
        <v>235</v>
      </c>
      <c r="C96" s="35" t="s">
        <v>74</v>
      </c>
      <c r="D96" s="25">
        <f t="shared" si="3"/>
        <v>26.6515151336</v>
      </c>
      <c r="E96" s="40">
        <v>0.00052625</v>
      </c>
      <c r="F96" s="41">
        <v>0.00055856175</v>
      </c>
    </row>
    <row r="97" spans="1:6" ht="15.75">
      <c r="A97" s="8" t="s">
        <v>236</v>
      </c>
      <c r="B97" s="31" t="s">
        <v>237</v>
      </c>
      <c r="C97" s="24" t="s">
        <v>74</v>
      </c>
      <c r="D97" s="25">
        <f t="shared" si="3"/>
        <v>149.24848474816</v>
      </c>
      <c r="E97" s="40">
        <v>0.002947</v>
      </c>
      <c r="F97" s="41">
        <v>0.0031279458</v>
      </c>
    </row>
    <row r="98" spans="1:6" ht="15.75">
      <c r="A98" s="8" t="s">
        <v>238</v>
      </c>
      <c r="B98" s="31" t="s">
        <v>239</v>
      </c>
      <c r="C98" s="24" t="s">
        <v>74</v>
      </c>
      <c r="D98" s="25">
        <f t="shared" si="3"/>
        <v>5.330303026720001</v>
      </c>
      <c r="E98" s="40">
        <v>0.00010525000000000001</v>
      </c>
      <c r="F98" s="41">
        <v>0.00011171235</v>
      </c>
    </row>
    <row r="99" spans="1:6" ht="15.75">
      <c r="A99" s="8" t="s">
        <v>240</v>
      </c>
      <c r="B99" s="31" t="s">
        <v>241</v>
      </c>
      <c r="C99" s="35" t="s">
        <v>74</v>
      </c>
      <c r="D99" s="25">
        <f t="shared" si="3"/>
        <v>26.6515151336</v>
      </c>
      <c r="E99" s="40">
        <v>0.00052625</v>
      </c>
      <c r="F99" s="41">
        <v>0.00055856175</v>
      </c>
    </row>
    <row r="100" spans="1:6" ht="15.75">
      <c r="A100" s="18" t="s">
        <v>84</v>
      </c>
      <c r="B100" s="32" t="s">
        <v>242</v>
      </c>
      <c r="C100" s="1" t="s">
        <v>27</v>
      </c>
      <c r="D100" s="22" t="s">
        <v>27</v>
      </c>
      <c r="E100" s="40"/>
      <c r="F100" s="41"/>
    </row>
    <row r="101" spans="1:6" ht="15.75">
      <c r="A101" s="8" t="s">
        <v>243</v>
      </c>
      <c r="B101" s="31" t="s">
        <v>244</v>
      </c>
      <c r="C101" s="24" t="s">
        <v>4</v>
      </c>
      <c r="D101" s="25">
        <f>E101*E$2*10+F101*E$2*2</f>
        <v>47173.181786472</v>
      </c>
      <c r="E101" s="40">
        <v>0.9314625</v>
      </c>
      <c r="F101" s="41">
        <v>0.9886542974999999</v>
      </c>
    </row>
    <row r="102" spans="1:6" ht="15.75">
      <c r="A102" s="8" t="s">
        <v>245</v>
      </c>
      <c r="B102" s="31" t="s">
        <v>1</v>
      </c>
      <c r="C102" s="22" t="s">
        <v>27</v>
      </c>
      <c r="D102" s="25">
        <f>E102*E$2*10+F102*E$2*2</f>
        <v>65317.53328942689</v>
      </c>
      <c r="E102" s="40">
        <v>1.2897335</v>
      </c>
      <c r="F102" s="41">
        <v>1.3689231369</v>
      </c>
    </row>
    <row r="103" spans="1:20" s="7" customFormat="1" ht="15.75">
      <c r="A103" s="8" t="s">
        <v>246</v>
      </c>
      <c r="B103" s="31" t="s">
        <v>247</v>
      </c>
      <c r="C103" s="1"/>
      <c r="D103" s="25">
        <f>E103*E$2*10+F103*E$2*2</f>
        <v>41754.928759811126</v>
      </c>
      <c r="E103" s="40">
        <v>0.824475875</v>
      </c>
      <c r="F103" s="41">
        <v>0.8750986937249999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6" ht="15.75">
      <c r="A104" s="8"/>
      <c r="B104" s="4" t="s">
        <v>78</v>
      </c>
      <c r="C104" s="1" t="s">
        <v>33</v>
      </c>
      <c r="D104" s="10">
        <f>SUM(D29:D61)+SUM(D64:D71)+SUM(D73:D79)+SUM(D81:D82)+SUM(D84:D86)+SUM(D88:D92)+SUM(D94:D99)+SUM(D101:D103)</f>
        <v>595975.7978115063</v>
      </c>
      <c r="E104" s="36">
        <f>SUM(E29:E61)+SUM(E64:E71)+SUM(E73:E79)+SUM(E81:E82)+SUM(E84:E86)+SUM(E88:E92)+SUM(E94:E99)+SUM(E101:E103)</f>
        <v>11.7678961975</v>
      </c>
      <c r="F104" s="36">
        <f>SUM(F29:F61)+SUM(F64:F71)+SUM(F73:F79)+SUM(F81:F82)+SUM(F84:F86)+SUM(F88:F92)+SUM(F94:F99)+SUM(F101:F103)</f>
        <v>12.4904450240265</v>
      </c>
    </row>
    <row r="105" spans="1:4" ht="15.75">
      <c r="A105" s="44" t="s">
        <v>80</v>
      </c>
      <c r="B105" s="44"/>
      <c r="C105" s="44"/>
      <c r="D105" s="44"/>
    </row>
    <row r="106" spans="1:4" ht="15.75">
      <c r="A106" s="8" t="s">
        <v>81</v>
      </c>
      <c r="B106" s="1" t="s">
        <v>82</v>
      </c>
      <c r="C106" s="1" t="s">
        <v>83</v>
      </c>
      <c r="D106" s="16">
        <v>1</v>
      </c>
    </row>
    <row r="107" spans="1:4" ht="15.75">
      <c r="A107" s="8" t="s">
        <v>84</v>
      </c>
      <c r="B107" s="1" t="s">
        <v>85</v>
      </c>
      <c r="C107" s="1" t="s">
        <v>83</v>
      </c>
      <c r="D107" s="16">
        <v>1</v>
      </c>
    </row>
    <row r="108" spans="1:4" ht="15.75">
      <c r="A108" s="8" t="s">
        <v>86</v>
      </c>
      <c r="B108" s="1" t="s">
        <v>87</v>
      </c>
      <c r="C108" s="1" t="s">
        <v>83</v>
      </c>
      <c r="D108" s="1">
        <v>0</v>
      </c>
    </row>
    <row r="109" spans="1:4" ht="15.75">
      <c r="A109" s="8" t="s">
        <v>88</v>
      </c>
      <c r="B109" s="1" t="s">
        <v>89</v>
      </c>
      <c r="C109" s="1" t="s">
        <v>33</v>
      </c>
      <c r="D109" s="15">
        <v>-991.51</v>
      </c>
    </row>
    <row r="110" spans="1:4" ht="15.75">
      <c r="A110" s="44" t="s">
        <v>90</v>
      </c>
      <c r="B110" s="44"/>
      <c r="C110" s="44"/>
      <c r="D110" s="44"/>
    </row>
    <row r="111" spans="1:4" ht="15.75">
      <c r="A111" s="8" t="s">
        <v>91</v>
      </c>
      <c r="B111" s="1" t="s">
        <v>32</v>
      </c>
      <c r="C111" s="1" t="s">
        <v>33</v>
      </c>
      <c r="D111" s="1">
        <v>0</v>
      </c>
    </row>
    <row r="112" spans="1:4" ht="31.5">
      <c r="A112" s="8" t="s">
        <v>92</v>
      </c>
      <c r="B112" s="1" t="s">
        <v>34</v>
      </c>
      <c r="C112" s="1" t="s">
        <v>33</v>
      </c>
      <c r="D112" s="1">
        <v>0</v>
      </c>
    </row>
    <row r="113" spans="1:4" ht="15.75">
      <c r="A113" s="8" t="s">
        <v>93</v>
      </c>
      <c r="B113" s="1" t="s">
        <v>36</v>
      </c>
      <c r="C113" s="1" t="s">
        <v>33</v>
      </c>
      <c r="D113" s="1">
        <v>0</v>
      </c>
    </row>
    <row r="114" spans="1:4" ht="15.75">
      <c r="A114" s="8" t="s">
        <v>94</v>
      </c>
      <c r="B114" s="1" t="s">
        <v>59</v>
      </c>
      <c r="C114" s="1" t="s">
        <v>33</v>
      </c>
      <c r="D114" s="1">
        <v>0</v>
      </c>
    </row>
    <row r="115" spans="1:4" ht="15.75">
      <c r="A115" s="8" t="s">
        <v>95</v>
      </c>
      <c r="B115" s="1" t="s">
        <v>96</v>
      </c>
      <c r="C115" s="1" t="s">
        <v>33</v>
      </c>
      <c r="D115" s="1">
        <v>0</v>
      </c>
    </row>
    <row r="116" spans="1:4" ht="15.75">
      <c r="A116" s="8" t="s">
        <v>97</v>
      </c>
      <c r="B116" s="1" t="s">
        <v>61</v>
      </c>
      <c r="C116" s="1" t="s">
        <v>33</v>
      </c>
      <c r="D116" s="1">
        <v>0</v>
      </c>
    </row>
    <row r="117" spans="1:4" ht="15.75">
      <c r="A117" s="44" t="s">
        <v>98</v>
      </c>
      <c r="B117" s="44"/>
      <c r="C117" s="44"/>
      <c r="D117" s="44"/>
    </row>
    <row r="118" spans="1:4" ht="15.75">
      <c r="A118" s="8" t="s">
        <v>99</v>
      </c>
      <c r="B118" s="1" t="s">
        <v>82</v>
      </c>
      <c r="C118" s="1" t="s">
        <v>83</v>
      </c>
      <c r="D118" s="1">
        <v>0</v>
      </c>
    </row>
    <row r="119" spans="1:4" ht="15.75">
      <c r="A119" s="8" t="s">
        <v>100</v>
      </c>
      <c r="B119" s="1" t="s">
        <v>85</v>
      </c>
      <c r="C119" s="1" t="s">
        <v>83</v>
      </c>
      <c r="D119" s="1">
        <v>0</v>
      </c>
    </row>
    <row r="120" spans="1:4" ht="15.75">
      <c r="A120" s="8" t="s">
        <v>101</v>
      </c>
      <c r="B120" s="1" t="s">
        <v>102</v>
      </c>
      <c r="C120" s="1" t="s">
        <v>83</v>
      </c>
      <c r="D120" s="1">
        <v>0</v>
      </c>
    </row>
    <row r="121" spans="1:4" ht="15.75">
      <c r="A121" s="8" t="s">
        <v>103</v>
      </c>
      <c r="B121" s="1" t="s">
        <v>89</v>
      </c>
      <c r="C121" s="1" t="s">
        <v>33</v>
      </c>
      <c r="D121" s="1">
        <v>0</v>
      </c>
    </row>
    <row r="122" spans="1:4" ht="15.75">
      <c r="A122" s="44" t="s">
        <v>104</v>
      </c>
      <c r="B122" s="44"/>
      <c r="C122" s="44"/>
      <c r="D122" s="44"/>
    </row>
    <row r="123" spans="1:4" ht="15.75">
      <c r="A123" s="8" t="s">
        <v>105</v>
      </c>
      <c r="B123" s="1" t="s">
        <v>106</v>
      </c>
      <c r="C123" s="1" t="s">
        <v>83</v>
      </c>
      <c r="D123" s="1">
        <v>9</v>
      </c>
    </row>
    <row r="124" spans="1:4" ht="15.75">
      <c r="A124" s="8" t="s">
        <v>107</v>
      </c>
      <c r="B124" s="1" t="s">
        <v>108</v>
      </c>
      <c r="C124" s="1" t="s">
        <v>83</v>
      </c>
      <c r="D124" s="1">
        <v>3</v>
      </c>
    </row>
    <row r="125" spans="1:4" ht="31.5">
      <c r="A125" s="8" t="s">
        <v>109</v>
      </c>
      <c r="B125" s="1" t="s">
        <v>110</v>
      </c>
      <c r="C125" s="1" t="s">
        <v>33</v>
      </c>
      <c r="D125" s="9">
        <v>32700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2022-03-27T18:43:33Z</dcterms:modified>
  <cp:category/>
  <cp:version/>
  <cp:contentType/>
  <cp:contentStatus/>
</cp:coreProperties>
</file>