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<sst xmlns="http://schemas.openxmlformats.org/spreadsheetml/2006/main" count="355" uniqueCount="248">
  <si>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</si>
  <si>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</si>
  <si>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</si>
  <si>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</si>
  <si>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</si>
  <si>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</si>
  <si>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</si>
  <si>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</si>
  <si>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</si>
  <si>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</si>
  <si>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</si>
  <si>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</si>
  <si>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</si>
  <si>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</si>
  <si>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</si>
  <si>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</si>
  <si>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</si>
  <si>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</si>
  <si>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</si>
  <si>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</si>
  <si>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</si>
  <si>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</si>
  <si>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</si>
  <si>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</si>
  <si>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</si>
  <si>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</si>
  <si>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</si>
  <si>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</si>
  <si>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</si>
  <si>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</si>
  <si>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</si>
  <si>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</si>
  <si>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</si>
  <si>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</si>
  <si>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</si>
  <si>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</si>
  <si>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</si>
  <si>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</si>
  <si>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</si>
  <si>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</si>
  <si>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</si>
  <si>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</si>
  <si>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</si>
  <si>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</si>
  <si>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</si>
  <si>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</si>
  <si>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</si>
  <si>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</si>
  <si>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</si>
  <si>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</si>
  <si>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</si>
  <si>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</si>
  <si>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</si>
  <si>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</si>
  <si>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</si>
  <si>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</si>
  <si>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</si>
  <si>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</si>
  <si>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</si>
  <si>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</si>
  <si>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</si>
  <si>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</si>
  <si>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</si>
  <si>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</si>
  <si>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</si>
  <si>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</si>
  <si>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</si>
  <si>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</si>
  <si>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</si>
  <si>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</si>
  <si>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</si>
  <si>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</si>
  <si>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</si>
  <si>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</si>
  <si>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</si>
  <si>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</si>
  <si>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</si>
  <si>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</si>
  <si>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</si>
  <si>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</si>
  <si>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</si>
  <si>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</si>
  <si>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</si>
  <si>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</si>
  <si>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</si>
  <si>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</si>
  <si>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</si>
  <si>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</si>
  <si>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</si>
  <si>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</si>
  <si>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</si>
  <si>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</si>
  <si>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</si>
  <si>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</si>
  <si>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</si>
  <si>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</si>
  <si>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</si>
  <si>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</si>
  <si>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</si>
  <si>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</si>
  <si>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</si>
  <si>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</si>
  <si>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</si>
  <si>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</si>
  <si>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</si>
  <si>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</si>
  <si>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</si>
  <si>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</si>
  <si>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</si>
  <si>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</si>
  <si>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</si>
  <si>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</si>
  <si>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</si>
  <si>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</si>
  <si>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</si>
  <si>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</si>
  <si>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</si>
  <si>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</si>
  <si>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</si>
  <si>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</si>
  <si>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</si>
  <si>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</si>
  <si>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</si>
  <si>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</si>
  <si>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</si>
  <si>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39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</si>
  <si>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</si>
  <si>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</si>
  <si>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</si>
  <si>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</si>
  <si>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</si>
  <si>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01.01.21-31.08.21</t>
  </si>
  <si>
    <t>01.09.21-31.12.21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</si>
  <si>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</si>
  <si>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</si>
  <si>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</si>
  <si>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</si>
  <si>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</si>
  <si>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</si>
  <si>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</si>
  <si>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</si>
  <si>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</si>
  <si>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</si>
  <si>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</si>
  <si>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</si>
  <si>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</si>
  <si>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</si>
  <si>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</si>
  <si>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</si>
  <si>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</si>
  <si>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</si>
  <si>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</si>
  <si>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</si>
  <si>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</si>
  <si>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</si>
  <si>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</si>
  <si>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</si>
  <si>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</si>
  <si>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</si>
  <si>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</si>
  <si>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</si>
  <si>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</si>
  <si>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</si>
  <si>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</si>
  <si>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</si>
  <si>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</si>
  <si>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</si>
  <si>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</si>
  <si>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</si>
  <si>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</si>
  <si>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</si>
  <si>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</si>
  <si>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</si>
  <si>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</si>
  <si>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21.28</t>
  </si>
  <si>
    <t>Поверка приборов учета тепловой энергии</t>
  </si>
  <si>
    <t>1 раз в 4 года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</si>
  <si>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</si>
  <si>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</si>
  <si>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</si>
  <si>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</si>
  <si>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</si>
  <si>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</si>
  <si>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</si>
  <si>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</si>
  <si>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</si>
  <si>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</si>
  <si>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</si>
  <si>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</si>
  <si>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</si>
  <si>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</si>
  <si>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</si>
  <si>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</si>
  <si>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</si>
  <si>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</si>
  <si>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</si>
  <si>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</si>
  <si>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</si>
  <si>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</si>
  <si>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</si>
  <si>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</si>
  <si>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</si>
  <si>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</si>
  <si>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</si>
  <si>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</si>
  <si>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</si>
  <si>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</si>
  <si>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</si>
  <si>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</si>
  <si>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</si>
  <si>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</si>
  <si>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</si>
  <si>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</si>
  <si>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</si>
  <si>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</si>
  <si>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</si>
  <si>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</si>
  <si>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</si>
  <si>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</si>
  <si>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</si>
  <si>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</si>
  <si>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</si>
  <si>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</si>
  <si>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</si>
  <si>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</si>
  <si>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</si>
  <si>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</si>
  <si>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</si>
  <si>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</si>
  <si>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</si>
  <si>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</si>
  <si>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</si>
  <si>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</si>
  <si>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</si>
  <si>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</si>
  <si>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</si>
  <si>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</si>
  <si>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</si>
  <si>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</si>
  <si>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</si>
  <si>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</si>
  <si>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</si>
  <si>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</si>
  <si>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</si>
  <si>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</si>
  <si>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</si>
  <si>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</si>
  <si>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21.30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</si>
</sst>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9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649.23</v>
          </cell>
        </row>
        <row r="24">
          <cell r="D24">
            <v>-104051.15859279971</v>
          </cell>
        </row>
        <row r="25">
          <cell r="D25">
            <v>27754.93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M124">
            <v>42486.92840034908</v>
          </cell>
        </row>
        <row r="125">
          <cell r="M125">
            <v>46385.91021659621</v>
          </cell>
        </row>
        <row r="126">
          <cell r="M126">
            <v>10938.79100234052</v>
          </cell>
        </row>
      </sheetData>
      <sheetData sheetId="3">
        <row r="124">
          <cell r="M124">
            <v>80058.278500752</v>
          </cell>
        </row>
        <row r="125">
          <cell r="M125">
            <v>87404.72504036999</v>
          </cell>
        </row>
        <row r="126">
          <cell r="M126">
            <v>20612.004903600002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90" zoomScaleNormal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115</v>
      </c>
    </row>
    <row r="2" spans="1:22" s="5" customFormat="1" ht="33.75" customHeight="1">
      <c r="A2" s="44" t="s">
        <v>125</v>
      </c>
      <c r="B2" s="44"/>
      <c r="C2" s="44"/>
      <c r="D2" s="44"/>
      <c r="E2" s="4">
        <v>1997.7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126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127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128</v>
      </c>
    </row>
    <row r="8" spans="1:4" ht="42.75" customHeight="1">
      <c r="A8" s="43" t="s">
        <v>62</v>
      </c>
      <c r="B8" s="43"/>
      <c r="C8" s="43"/>
      <c r="D8" s="43"/>
    </row>
    <row r="9" spans="1:4" ht="15.75">
      <c r="A9" s="6" t="s">
        <v>16</v>
      </c>
      <c r="B9" s="1" t="s">
        <v>31</v>
      </c>
      <c r="C9" s="1" t="s">
        <v>32</v>
      </c>
      <c r="D9" s="41">
        <f>'[1]по форме'!$D$23</f>
        <v>649.23</v>
      </c>
    </row>
    <row r="10" spans="1:5" ht="15.75">
      <c r="A10" s="6" t="s">
        <v>17</v>
      </c>
      <c r="B10" s="1" t="s">
        <v>33</v>
      </c>
      <c r="C10" s="1" t="s">
        <v>32</v>
      </c>
      <c r="D10" s="41">
        <f>'[1]по форме'!$D$24</f>
        <v>-104051.15859279971</v>
      </c>
      <c r="E10" s="14"/>
    </row>
    <row r="11" spans="1:4" ht="15.75">
      <c r="A11" s="6" t="s">
        <v>34</v>
      </c>
      <c r="B11" s="1" t="s">
        <v>35</v>
      </c>
      <c r="C11" s="1" t="s">
        <v>32</v>
      </c>
      <c r="D11" s="41">
        <f>'[1]по форме'!$D$25</f>
        <v>27754.93</v>
      </c>
    </row>
    <row r="12" spans="1:5" ht="31.5">
      <c r="A12" s="6" t="s">
        <v>36</v>
      </c>
      <c r="B12" s="1" t="s">
        <v>37</v>
      </c>
      <c r="C12" s="1" t="s">
        <v>32</v>
      </c>
      <c r="D12" s="41">
        <f>D13+D14+D15</f>
        <v>287886.6380640078</v>
      </c>
      <c r="E12" s="9"/>
    </row>
    <row r="13" spans="1:4" ht="15.75">
      <c r="A13" s="6" t="s">
        <v>53</v>
      </c>
      <c r="B13" s="15" t="s">
        <v>38</v>
      </c>
      <c r="C13" s="1" t="s">
        <v>32</v>
      </c>
      <c r="D13" s="41">
        <f>'[2]УК 2020'!$M$125+'[2]УК 2021'!$M$125</f>
        <v>133790.6352569662</v>
      </c>
    </row>
    <row r="14" spans="1:4" ht="15.75">
      <c r="A14" s="6" t="s">
        <v>54</v>
      </c>
      <c r="B14" s="15" t="s">
        <v>39</v>
      </c>
      <c r="C14" s="1" t="s">
        <v>32</v>
      </c>
      <c r="D14" s="41">
        <f>'[2]УК 2020'!$M$124+'[2]УК 2021'!$M$124</f>
        <v>122545.20690110108</v>
      </c>
    </row>
    <row r="15" spans="1:4" ht="15.75">
      <c r="A15" s="6" t="s">
        <v>55</v>
      </c>
      <c r="B15" s="15" t="s">
        <v>40</v>
      </c>
      <c r="C15" s="1" t="s">
        <v>32</v>
      </c>
      <c r="D15" s="41">
        <f>'[2]УК 2020'!$M$126+'[2]УК 2021'!$M$126</f>
        <v>31550.795905940522</v>
      </c>
    </row>
    <row r="16" spans="1:6" ht="15.75">
      <c r="A16" s="15" t="s">
        <v>41</v>
      </c>
      <c r="B16" s="15" t="s">
        <v>42</v>
      </c>
      <c r="C16" s="15" t="s">
        <v>32</v>
      </c>
      <c r="D16" s="16">
        <f>D17</f>
        <v>255879.49806400778</v>
      </c>
      <c r="E16" s="10">
        <v>255879.5</v>
      </c>
      <c r="F16" s="14">
        <f>D16-E16</f>
        <v>-0.001935992215294391</v>
      </c>
    </row>
    <row r="17" spans="1:4" ht="31.5">
      <c r="A17" s="15" t="s">
        <v>18</v>
      </c>
      <c r="B17" s="15" t="s">
        <v>56</v>
      </c>
      <c r="C17" s="15" t="s">
        <v>32</v>
      </c>
      <c r="D17" s="16">
        <f>D12-D25+D104+D120</f>
        <v>255879.49806400778</v>
      </c>
    </row>
    <row r="18" spans="1:4" ht="31.5">
      <c r="A18" s="15" t="s">
        <v>43</v>
      </c>
      <c r="B18" s="15" t="s">
        <v>57</v>
      </c>
      <c r="C18" s="15" t="s">
        <v>32</v>
      </c>
      <c r="D18" s="16">
        <v>0</v>
      </c>
    </row>
    <row r="19" spans="1:4" ht="15.75">
      <c r="A19" s="15" t="s">
        <v>19</v>
      </c>
      <c r="B19" s="15" t="s">
        <v>44</v>
      </c>
      <c r="C19" s="15" t="s">
        <v>32</v>
      </c>
      <c r="D19" s="16">
        <v>0</v>
      </c>
    </row>
    <row r="20" spans="1:4" ht="15.75">
      <c r="A20" s="15" t="s">
        <v>20</v>
      </c>
      <c r="B20" s="15" t="s">
        <v>45</v>
      </c>
      <c r="C20" s="15" t="s">
        <v>32</v>
      </c>
      <c r="D20" s="16">
        <v>0</v>
      </c>
    </row>
    <row r="21" spans="1:4" ht="15.75">
      <c r="A21" s="15" t="s">
        <v>46</v>
      </c>
      <c r="B21" s="15" t="s">
        <v>47</v>
      </c>
      <c r="C21" s="15" t="s">
        <v>32</v>
      </c>
      <c r="D21" s="16">
        <v>0</v>
      </c>
    </row>
    <row r="22" spans="1:4" ht="15.75">
      <c r="A22" s="15" t="s">
        <v>48</v>
      </c>
      <c r="B22" s="15" t="s">
        <v>49</v>
      </c>
      <c r="C22" s="15" t="s">
        <v>32</v>
      </c>
      <c r="D22" s="16">
        <f>D16+D10+D9</f>
        <v>152477.5694712081</v>
      </c>
    </row>
    <row r="23" spans="1:4" ht="15.75">
      <c r="A23" s="15" t="s">
        <v>50</v>
      </c>
      <c r="B23" s="15" t="s">
        <v>58</v>
      </c>
      <c r="C23" s="15" t="s">
        <v>32</v>
      </c>
      <c r="D23" s="16">
        <v>50.01</v>
      </c>
    </row>
    <row r="24" spans="1:4" ht="15.75">
      <c r="A24" s="15" t="s">
        <v>51</v>
      </c>
      <c r="B24" s="15" t="s">
        <v>59</v>
      </c>
      <c r="C24" s="15" t="s">
        <v>32</v>
      </c>
      <c r="D24" s="16">
        <f>D22-D99</f>
        <v>-135409.48810979974</v>
      </c>
    </row>
    <row r="25" spans="1:5" ht="15.75">
      <c r="A25" s="15" t="s">
        <v>52</v>
      </c>
      <c r="B25" s="15" t="s">
        <v>60</v>
      </c>
      <c r="C25" s="15" t="s">
        <v>32</v>
      </c>
      <c r="D25" s="16">
        <v>20888.81</v>
      </c>
      <c r="E25" s="14">
        <f>D25+F16</f>
        <v>20888.808064007786</v>
      </c>
    </row>
    <row r="26" spans="1:4" ht="35.25" customHeight="1">
      <c r="A26" s="43" t="s">
        <v>61</v>
      </c>
      <c r="B26" s="43"/>
      <c r="C26" s="43"/>
      <c r="D26" s="43"/>
    </row>
    <row r="27" spans="1:22" s="5" customFormat="1" ht="33" customHeight="1">
      <c r="A27" s="12" t="s">
        <v>21</v>
      </c>
      <c r="B27" s="3" t="s">
        <v>63</v>
      </c>
      <c r="C27" s="3" t="s">
        <v>129</v>
      </c>
      <c r="D27" s="18" t="s">
        <v>130</v>
      </c>
      <c r="E27" s="42" t="s">
        <v>131</v>
      </c>
      <c r="F27" s="42" t="s">
        <v>132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133</v>
      </c>
      <c r="B28" s="19" t="s">
        <v>134</v>
      </c>
      <c r="C28" s="20" t="s">
        <v>26</v>
      </c>
      <c r="D28" s="21" t="s">
        <v>26</v>
      </c>
      <c r="E28" s="42"/>
      <c r="F28" s="42"/>
    </row>
    <row r="29" spans="1:6" ht="15.75">
      <c r="A29" s="22" t="s">
        <v>67</v>
      </c>
      <c r="B29" s="37" t="s">
        <v>135</v>
      </c>
      <c r="C29" s="38" t="s">
        <v>136</v>
      </c>
      <c r="D29" s="25">
        <f>E29*E$2*8+F29*E$2*4</f>
        <v>794.6660395307231</v>
      </c>
      <c r="E29" s="26">
        <v>0.03248436</v>
      </c>
      <c r="F29" s="40">
        <v>0.03447889970399999</v>
      </c>
    </row>
    <row r="30" spans="1:6" ht="15.75">
      <c r="A30" s="22" t="s">
        <v>69</v>
      </c>
      <c r="B30" s="37" t="s">
        <v>117</v>
      </c>
      <c r="C30" s="38" t="s">
        <v>136</v>
      </c>
      <c r="D30" s="25">
        <f aca="true" t="shared" si="0" ref="D30:D58">E30*E$2*8+F30*E$2*4</f>
        <v>535.9567223584609</v>
      </c>
      <c r="E30" s="26">
        <v>0.021908840000000002</v>
      </c>
      <c r="F30" s="40">
        <v>0.023254042776</v>
      </c>
    </row>
    <row r="31" spans="1:6" ht="15.75">
      <c r="A31" s="22" t="s">
        <v>71</v>
      </c>
      <c r="B31" s="37" t="s">
        <v>83</v>
      </c>
      <c r="C31" s="38" t="s">
        <v>136</v>
      </c>
      <c r="D31" s="25">
        <f t="shared" si="0"/>
        <v>476.32587258030003</v>
      </c>
      <c r="E31" s="26">
        <v>0.01947125</v>
      </c>
      <c r="F31" s="40">
        <v>0.020666784749999997</v>
      </c>
    </row>
    <row r="32" spans="1:6" ht="15.75">
      <c r="A32" s="22" t="s">
        <v>120</v>
      </c>
      <c r="B32" s="37" t="s">
        <v>137</v>
      </c>
      <c r="C32" s="38" t="s">
        <v>136</v>
      </c>
      <c r="D32" s="25">
        <f t="shared" si="0"/>
        <v>1449.7814720676504</v>
      </c>
      <c r="E32" s="26">
        <v>0.05926417</v>
      </c>
      <c r="F32" s="40">
        <v>0.062902990038</v>
      </c>
    </row>
    <row r="33" spans="1:22" s="5" customFormat="1" ht="15.75">
      <c r="A33" s="22" t="s">
        <v>122</v>
      </c>
      <c r="B33" s="37" t="s">
        <v>0</v>
      </c>
      <c r="C33" s="38" t="s">
        <v>136</v>
      </c>
      <c r="D33" s="25">
        <f t="shared" si="0"/>
        <v>14998.90953863098</v>
      </c>
      <c r="E33" s="26">
        <v>0.613125455</v>
      </c>
      <c r="F33" s="40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75</v>
      </c>
      <c r="B34" s="37" t="s">
        <v>138</v>
      </c>
      <c r="C34" s="38" t="s">
        <v>136</v>
      </c>
      <c r="D34" s="25">
        <f t="shared" si="0"/>
        <v>1732.384324902319</v>
      </c>
      <c r="E34" s="26">
        <v>0.07081641</v>
      </c>
      <c r="F34" s="40">
        <v>0.07516453757399999</v>
      </c>
    </row>
    <row r="35" spans="1:6" ht="15.75">
      <c r="A35" s="22" t="s">
        <v>77</v>
      </c>
      <c r="B35" s="37" t="s">
        <v>118</v>
      </c>
      <c r="C35" s="38" t="s">
        <v>136</v>
      </c>
      <c r="D35" s="25">
        <f t="shared" si="0"/>
        <v>2745.053130008037</v>
      </c>
      <c r="E35" s="26">
        <v>0.1122122875</v>
      </c>
      <c r="F35" s="40">
        <v>0.11910212195249999</v>
      </c>
    </row>
    <row r="36" spans="1:6" ht="15.75">
      <c r="A36" s="22" t="s">
        <v>79</v>
      </c>
      <c r="B36" s="37" t="s">
        <v>14</v>
      </c>
      <c r="C36" s="38" t="s">
        <v>136</v>
      </c>
      <c r="D36" s="25">
        <f t="shared" si="0"/>
        <v>4793.923813059386</v>
      </c>
      <c r="E36" s="26">
        <v>0.1959660275</v>
      </c>
      <c r="F36" s="40">
        <v>0.20799834158849997</v>
      </c>
    </row>
    <row r="37" spans="1:6" ht="31.5">
      <c r="A37" s="22" t="s">
        <v>80</v>
      </c>
      <c r="B37" s="37" t="s">
        <v>139</v>
      </c>
      <c r="C37" s="38" t="s">
        <v>136</v>
      </c>
      <c r="D37" s="25">
        <f t="shared" si="0"/>
        <v>21.499032627273</v>
      </c>
      <c r="E37" s="26">
        <v>0.0008788375</v>
      </c>
      <c r="F37" s="40">
        <v>0.0009327981224999999</v>
      </c>
    </row>
    <row r="38" spans="1:6" ht="15.75">
      <c r="A38" s="22" t="s">
        <v>124</v>
      </c>
      <c r="B38" s="37" t="s">
        <v>140</v>
      </c>
      <c r="C38" s="38" t="s">
        <v>136</v>
      </c>
      <c r="D38" s="25">
        <f t="shared" si="0"/>
        <v>3697.267170312752</v>
      </c>
      <c r="E38" s="26">
        <v>0.151136895</v>
      </c>
      <c r="F38" s="40">
        <v>0.16041670035299999</v>
      </c>
    </row>
    <row r="39" spans="1:6" ht="15.75">
      <c r="A39" s="22" t="s">
        <v>81</v>
      </c>
      <c r="B39" s="37" t="s">
        <v>141</v>
      </c>
      <c r="C39" s="38" t="s">
        <v>136</v>
      </c>
      <c r="D39" s="25">
        <f t="shared" si="0"/>
        <v>9007.373745182402</v>
      </c>
      <c r="E39" s="26">
        <v>0.36820344250000003</v>
      </c>
      <c r="F39" s="40">
        <v>0.3908111338695</v>
      </c>
    </row>
    <row r="40" spans="1:6" ht="31.5">
      <c r="A40" s="22" t="s">
        <v>142</v>
      </c>
      <c r="B40" s="37" t="s">
        <v>143</v>
      </c>
      <c r="C40" s="38" t="s">
        <v>136</v>
      </c>
      <c r="D40" s="25">
        <f t="shared" si="0"/>
        <v>114.5241881749824</v>
      </c>
      <c r="E40" s="26">
        <v>0.00468152</v>
      </c>
      <c r="F40" s="40">
        <v>0.004968965327999999</v>
      </c>
    </row>
    <row r="41" spans="1:6" ht="31.5">
      <c r="A41" s="22" t="s">
        <v>144</v>
      </c>
      <c r="B41" s="37" t="s">
        <v>145</v>
      </c>
      <c r="C41" s="38" t="s">
        <v>136</v>
      </c>
      <c r="D41" s="25">
        <f t="shared" si="0"/>
        <v>413.68258349987457</v>
      </c>
      <c r="E41" s="26">
        <v>0.0169105175</v>
      </c>
      <c r="F41" s="40">
        <v>0.0179488232745</v>
      </c>
    </row>
    <row r="42" spans="1:6" ht="31.5">
      <c r="A42" s="22" t="s">
        <v>146</v>
      </c>
      <c r="B42" s="37" t="s">
        <v>147</v>
      </c>
      <c r="C42" s="38" t="s">
        <v>136</v>
      </c>
      <c r="D42" s="25">
        <f t="shared" si="0"/>
        <v>2482.0955009992476</v>
      </c>
      <c r="E42" s="26">
        <v>0.101463105</v>
      </c>
      <c r="F42" s="40">
        <v>0.10769293964699998</v>
      </c>
    </row>
    <row r="43" spans="1:6" ht="15.75">
      <c r="A43" s="22" t="s">
        <v>148</v>
      </c>
      <c r="B43" s="37" t="s">
        <v>149</v>
      </c>
      <c r="C43" s="38" t="s">
        <v>136</v>
      </c>
      <c r="D43" s="25">
        <f t="shared" si="0"/>
        <v>4494.636681012174</v>
      </c>
      <c r="E43" s="26">
        <v>0.1837317675</v>
      </c>
      <c r="F43" s="40">
        <v>0.19501289802449998</v>
      </c>
    </row>
    <row r="44" spans="1:6" ht="15.75">
      <c r="A44" s="22" t="s">
        <v>150</v>
      </c>
      <c r="B44" s="37" t="s">
        <v>151</v>
      </c>
      <c r="C44" s="38" t="s">
        <v>136</v>
      </c>
      <c r="D44" s="25">
        <f t="shared" si="0"/>
        <v>8214.098062252724</v>
      </c>
      <c r="E44" s="26">
        <v>0.3357759175</v>
      </c>
      <c r="F44" s="40">
        <v>0.3563925588345</v>
      </c>
    </row>
    <row r="45" spans="1:6" ht="15.75">
      <c r="A45" s="22" t="s">
        <v>152</v>
      </c>
      <c r="B45" s="37" t="s">
        <v>153</v>
      </c>
      <c r="C45" s="38" t="s">
        <v>136</v>
      </c>
      <c r="D45" s="25">
        <f t="shared" si="0"/>
        <v>1085.8427580718374</v>
      </c>
      <c r="E45" s="26">
        <v>0.0443870825</v>
      </c>
      <c r="F45" s="40">
        <v>0.0471124493655</v>
      </c>
    </row>
    <row r="46" spans="1:6" ht="15.75">
      <c r="A46" s="22" t="s">
        <v>154</v>
      </c>
      <c r="B46" s="37" t="s">
        <v>13</v>
      </c>
      <c r="C46" s="38" t="s">
        <v>136</v>
      </c>
      <c r="D46" s="25">
        <f t="shared" si="0"/>
        <v>17865.9535867085</v>
      </c>
      <c r="E46" s="26">
        <v>0.7303244875</v>
      </c>
      <c r="F46" s="40">
        <v>0.7751664110325</v>
      </c>
    </row>
    <row r="47" spans="1:6" ht="31.5">
      <c r="A47" s="22" t="s">
        <v>155</v>
      </c>
      <c r="B47" s="37" t="s">
        <v>156</v>
      </c>
      <c r="C47" s="38" t="s">
        <v>136</v>
      </c>
      <c r="D47" s="25">
        <f t="shared" si="0"/>
        <v>1858.4690707415475</v>
      </c>
      <c r="E47" s="26">
        <v>0.0759705025</v>
      </c>
      <c r="F47" s="40">
        <v>0.08063509135349999</v>
      </c>
    </row>
    <row r="48" spans="1:6" ht="31.5">
      <c r="A48" s="22" t="s">
        <v>157</v>
      </c>
      <c r="B48" s="37" t="s">
        <v>158</v>
      </c>
      <c r="C48" s="38" t="s">
        <v>136</v>
      </c>
      <c r="D48" s="25">
        <f t="shared" si="0"/>
        <v>4045.5000041856474</v>
      </c>
      <c r="E48" s="26">
        <v>0.1653719575</v>
      </c>
      <c r="F48" s="40">
        <v>0.17552579569049997</v>
      </c>
    </row>
    <row r="49" spans="1:6" ht="31.5">
      <c r="A49" s="22" t="s">
        <v>159</v>
      </c>
      <c r="B49" s="37" t="s">
        <v>160</v>
      </c>
      <c r="C49" s="38" t="s">
        <v>136</v>
      </c>
      <c r="D49" s="25">
        <f t="shared" si="0"/>
        <v>1477.9748142555115</v>
      </c>
      <c r="E49" s="26">
        <v>0.060416657500000005</v>
      </c>
      <c r="F49" s="40">
        <v>0.0641262402705</v>
      </c>
    </row>
    <row r="50" spans="1:6" ht="31.5">
      <c r="A50" s="22" t="s">
        <v>161</v>
      </c>
      <c r="B50" s="37" t="s">
        <v>162</v>
      </c>
      <c r="C50" s="38" t="s">
        <v>136</v>
      </c>
      <c r="D50" s="25">
        <f t="shared" si="0"/>
        <v>2860.607211961571</v>
      </c>
      <c r="E50" s="26">
        <v>0.11693590749999999</v>
      </c>
      <c r="F50" s="40">
        <v>0.12411577222049998</v>
      </c>
    </row>
    <row r="51" spans="1:6" ht="15.75">
      <c r="A51" s="22" t="s">
        <v>163</v>
      </c>
      <c r="B51" s="37" t="s">
        <v>164</v>
      </c>
      <c r="C51" s="38" t="s">
        <v>136</v>
      </c>
      <c r="D51" s="25">
        <f t="shared" si="0"/>
        <v>581.5552694038505</v>
      </c>
      <c r="E51" s="26">
        <v>0.023772817499999998</v>
      </c>
      <c r="F51" s="40">
        <v>0.025232468494499994</v>
      </c>
    </row>
    <row r="52" spans="1:6" ht="31.5">
      <c r="A52" s="22" t="s">
        <v>165</v>
      </c>
      <c r="B52" s="37" t="s">
        <v>166</v>
      </c>
      <c r="C52" s="38" t="s">
        <v>136</v>
      </c>
      <c r="D52" s="25">
        <f t="shared" si="0"/>
        <v>7430.863843663926</v>
      </c>
      <c r="E52" s="26">
        <v>0.3037588675</v>
      </c>
      <c r="F52" s="40">
        <v>0.32240966196449994</v>
      </c>
    </row>
    <row r="53" spans="1:6" ht="15.75">
      <c r="A53" s="22" t="s">
        <v>167</v>
      </c>
      <c r="B53" s="37" t="s">
        <v>246</v>
      </c>
      <c r="C53" s="38" t="s">
        <v>136</v>
      </c>
      <c r="D53" s="25">
        <f t="shared" si="0"/>
        <v>257.473444638</v>
      </c>
      <c r="E53" s="26">
        <v>0.010525</v>
      </c>
      <c r="F53" s="40">
        <v>0.011171234999999998</v>
      </c>
    </row>
    <row r="54" spans="1:6" ht="15.75">
      <c r="A54" s="22" t="s">
        <v>170</v>
      </c>
      <c r="B54" s="37" t="s">
        <v>168</v>
      </c>
      <c r="C54" s="38" t="s">
        <v>169</v>
      </c>
      <c r="D54" s="25">
        <f t="shared" si="0"/>
        <v>12440.627645363347</v>
      </c>
      <c r="E54" s="26">
        <v>0.5085480025</v>
      </c>
      <c r="F54" s="40">
        <v>0.5397728498534999</v>
      </c>
    </row>
    <row r="55" spans="1:6" ht="31.5">
      <c r="A55" s="22" t="s">
        <v>172</v>
      </c>
      <c r="B55" s="37" t="s">
        <v>171</v>
      </c>
      <c r="C55" s="38" t="s">
        <v>5</v>
      </c>
      <c r="D55" s="25">
        <f t="shared" si="0"/>
        <v>4612.096066456031</v>
      </c>
      <c r="E55" s="26">
        <v>0.18853327250000002</v>
      </c>
      <c r="F55" s="40">
        <v>0.2001092154315</v>
      </c>
    </row>
    <row r="56" spans="1:6" ht="15.75">
      <c r="A56" s="22" t="s">
        <v>174</v>
      </c>
      <c r="B56" s="37" t="s">
        <v>173</v>
      </c>
      <c r="C56" s="38" t="s">
        <v>5</v>
      </c>
      <c r="D56" s="25">
        <f t="shared" si="0"/>
        <v>3298.106089090461</v>
      </c>
      <c r="E56" s="26">
        <v>0.13481998750000002</v>
      </c>
      <c r="F56" s="40">
        <v>0.14309793473250002</v>
      </c>
    </row>
    <row r="57" spans="1:6" ht="15.75">
      <c r="A57" s="22" t="s">
        <v>177</v>
      </c>
      <c r="B57" s="37" t="s">
        <v>175</v>
      </c>
      <c r="C57" s="38" t="s">
        <v>176</v>
      </c>
      <c r="D57" s="25">
        <f t="shared" si="0"/>
        <v>4824.923615793801</v>
      </c>
      <c r="E57" s="26">
        <v>0.1972332375</v>
      </c>
      <c r="F57" s="40">
        <v>0.20934335828249998</v>
      </c>
    </row>
    <row r="58" spans="1:6" ht="15.75">
      <c r="A58" s="22" t="s">
        <v>247</v>
      </c>
      <c r="B58" s="37" t="s">
        <v>178</v>
      </c>
      <c r="C58" s="38" t="s">
        <v>176</v>
      </c>
      <c r="D58" s="25">
        <f t="shared" si="0"/>
        <v>1590.902667073738</v>
      </c>
      <c r="E58" s="26">
        <v>0.06503292249999999</v>
      </c>
      <c r="F58" s="40">
        <v>0.06902594394149998</v>
      </c>
    </row>
    <row r="59" spans="1:22" ht="15.75">
      <c r="A59" s="28" t="s">
        <v>179</v>
      </c>
      <c r="B59" s="39" t="s">
        <v>180</v>
      </c>
      <c r="C59" s="29" t="s">
        <v>26</v>
      </c>
      <c r="D59" s="30" t="s">
        <v>26</v>
      </c>
      <c r="E59" s="26"/>
      <c r="F59" s="2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5" customFormat="1" ht="31.5">
      <c r="A60" s="6" t="s">
        <v>181</v>
      </c>
      <c r="B60" s="23" t="s">
        <v>182</v>
      </c>
      <c r="C60" s="29" t="s">
        <v>26</v>
      </c>
      <c r="D60" s="30" t="s">
        <v>26</v>
      </c>
      <c r="E60" s="26"/>
      <c r="F60" s="2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6" ht="31.5">
      <c r="A61" s="6" t="s">
        <v>183</v>
      </c>
      <c r="B61" s="23" t="s">
        <v>7</v>
      </c>
      <c r="C61" s="29" t="s">
        <v>184</v>
      </c>
      <c r="D61" s="25">
        <f aca="true" t="shared" si="1" ref="D61:D68">E61*E$2*8+F61*E$2*4</f>
        <v>4093.8277697442</v>
      </c>
      <c r="E61" s="26">
        <v>0.1673475</v>
      </c>
      <c r="F61" s="40">
        <v>0.1776226365</v>
      </c>
    </row>
    <row r="62" spans="1:6" ht="31.5">
      <c r="A62" s="6" t="s">
        <v>185</v>
      </c>
      <c r="B62" s="23" t="s">
        <v>186</v>
      </c>
      <c r="C62" s="29" t="s">
        <v>10</v>
      </c>
      <c r="D62" s="25">
        <f t="shared" si="1"/>
        <v>7749.9506836038</v>
      </c>
      <c r="E62" s="26">
        <v>0.3168025</v>
      </c>
      <c r="F62" s="40">
        <v>0.3362541735</v>
      </c>
    </row>
    <row r="63" spans="1:6" ht="15.75">
      <c r="A63" s="6" t="s">
        <v>187</v>
      </c>
      <c r="B63" s="23" t="s">
        <v>188</v>
      </c>
      <c r="C63" s="29" t="s">
        <v>9</v>
      </c>
      <c r="D63" s="25">
        <f t="shared" si="1"/>
        <v>1982.5455237126</v>
      </c>
      <c r="E63" s="26">
        <v>0.0810425</v>
      </c>
      <c r="F63" s="40">
        <v>0.08601850949999999</v>
      </c>
    </row>
    <row r="64" spans="1:6" ht="15.75">
      <c r="A64" s="6" t="s">
        <v>189</v>
      </c>
      <c r="B64" s="23" t="s">
        <v>12</v>
      </c>
      <c r="C64" s="29" t="s">
        <v>9</v>
      </c>
      <c r="D64" s="25">
        <f t="shared" si="1"/>
        <v>4068.0804252803996</v>
      </c>
      <c r="E64" s="26">
        <v>0.166295</v>
      </c>
      <c r="F64" s="40">
        <v>0.17650551299999998</v>
      </c>
    </row>
    <row r="65" spans="1:6" ht="15.75">
      <c r="A65" s="6" t="s">
        <v>190</v>
      </c>
      <c r="B65" s="23" t="s">
        <v>119</v>
      </c>
      <c r="C65" s="29" t="s">
        <v>136</v>
      </c>
      <c r="D65" s="25">
        <f t="shared" si="1"/>
        <v>1055.6411230158</v>
      </c>
      <c r="E65" s="26">
        <v>0.0431525</v>
      </c>
      <c r="F65" s="40">
        <v>0.0458020635</v>
      </c>
    </row>
    <row r="66" spans="1:22" s="5" customFormat="1" ht="29.25" customHeight="1">
      <c r="A66" s="6" t="s">
        <v>191</v>
      </c>
      <c r="B66" s="23" t="s">
        <v>192</v>
      </c>
      <c r="C66" s="29" t="s">
        <v>136</v>
      </c>
      <c r="D66" s="25">
        <f t="shared" si="1"/>
        <v>5561.426404180799</v>
      </c>
      <c r="E66" s="26">
        <v>0.22734</v>
      </c>
      <c r="F66" s="40">
        <v>0.24129867599999996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193</v>
      </c>
      <c r="B67" s="23" t="s">
        <v>194</v>
      </c>
      <c r="C67" s="29" t="s">
        <v>8</v>
      </c>
      <c r="D67" s="25">
        <f t="shared" si="1"/>
        <v>1132.8831564072</v>
      </c>
      <c r="E67" s="26">
        <v>0.04631</v>
      </c>
      <c r="F67" s="40">
        <v>0.04915343399999999</v>
      </c>
    </row>
    <row r="68" spans="1:6" ht="15.75">
      <c r="A68" s="6" t="s">
        <v>195</v>
      </c>
      <c r="B68" s="23" t="s">
        <v>196</v>
      </c>
      <c r="C68" s="29" t="s">
        <v>6</v>
      </c>
      <c r="D68" s="25">
        <f t="shared" si="1"/>
        <v>875.4097117692</v>
      </c>
      <c r="E68" s="26">
        <v>0.035785000000000004</v>
      </c>
      <c r="F68" s="40">
        <v>0.037982199</v>
      </c>
    </row>
    <row r="69" spans="1:6" ht="31.5">
      <c r="A69" s="6" t="s">
        <v>70</v>
      </c>
      <c r="B69" s="23" t="s">
        <v>197</v>
      </c>
      <c r="C69" s="21" t="s">
        <v>26</v>
      </c>
      <c r="D69" s="21" t="s">
        <v>26</v>
      </c>
      <c r="E69" s="26"/>
      <c r="F69" s="27"/>
    </row>
    <row r="70" spans="1:6" ht="15.75">
      <c r="A70" s="6" t="s">
        <v>198</v>
      </c>
      <c r="B70" s="23" t="s">
        <v>199</v>
      </c>
      <c r="C70" s="29" t="s">
        <v>10</v>
      </c>
      <c r="D70" s="25">
        <f aca="true" t="shared" si="2" ref="D70:D75">E70*E$2*8+F70*E$2*4</f>
        <v>6900.2883162984</v>
      </c>
      <c r="E70" s="26">
        <v>0.28207</v>
      </c>
      <c r="F70" s="40">
        <v>0.29938909799999996</v>
      </c>
    </row>
    <row r="71" spans="1:6" ht="15.75">
      <c r="A71" s="6" t="s">
        <v>200</v>
      </c>
      <c r="B71" s="23" t="s">
        <v>201</v>
      </c>
      <c r="C71" s="29" t="s">
        <v>10</v>
      </c>
      <c r="D71" s="25">
        <f t="shared" si="2"/>
        <v>16529.7951457596</v>
      </c>
      <c r="E71" s="26">
        <v>0.675705</v>
      </c>
      <c r="F71" s="40">
        <v>0.717193287</v>
      </c>
    </row>
    <row r="72" spans="1:22" s="5" customFormat="1" ht="31.5" customHeight="1">
      <c r="A72" s="6" t="s">
        <v>202</v>
      </c>
      <c r="B72" s="23" t="s">
        <v>116</v>
      </c>
      <c r="C72" s="29" t="s">
        <v>203</v>
      </c>
      <c r="D72" s="25">
        <f t="shared" si="2"/>
        <v>1467.5986344366002</v>
      </c>
      <c r="E72" s="26">
        <v>0.059992500000000004</v>
      </c>
      <c r="F72" s="40">
        <v>0.0636760395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204</v>
      </c>
      <c r="B73" s="23" t="s">
        <v>205</v>
      </c>
      <c r="C73" s="29" t="s">
        <v>8</v>
      </c>
      <c r="D73" s="25">
        <f t="shared" si="2"/>
        <v>617.9362671312</v>
      </c>
      <c r="E73" s="26">
        <v>0.02526</v>
      </c>
      <c r="F73" s="40">
        <v>0.026810964</v>
      </c>
    </row>
    <row r="74" spans="1:6" ht="15.75">
      <c r="A74" s="6" t="s">
        <v>206</v>
      </c>
      <c r="B74" s="23" t="s">
        <v>207</v>
      </c>
      <c r="C74" s="29" t="s">
        <v>11</v>
      </c>
      <c r="D74" s="25">
        <f t="shared" si="2"/>
        <v>7312.245827719198</v>
      </c>
      <c r="E74" s="26">
        <v>0.29890999999999995</v>
      </c>
      <c r="F74" s="40">
        <v>0.3172630739999999</v>
      </c>
    </row>
    <row r="75" spans="1:6" ht="15.75">
      <c r="A75" s="6" t="s">
        <v>208</v>
      </c>
      <c r="B75" s="23" t="s">
        <v>209</v>
      </c>
      <c r="C75" s="29" t="s">
        <v>10</v>
      </c>
      <c r="D75" s="25">
        <f t="shared" si="2"/>
        <v>308.9681335656</v>
      </c>
      <c r="E75" s="26">
        <v>0.01263</v>
      </c>
      <c r="F75" s="40">
        <v>0.013405482</v>
      </c>
    </row>
    <row r="76" spans="1:6" ht="15.75">
      <c r="A76" s="12" t="s">
        <v>210</v>
      </c>
      <c r="B76" s="31" t="s">
        <v>211</v>
      </c>
      <c r="C76" s="21" t="s">
        <v>26</v>
      </c>
      <c r="D76" s="21" t="s">
        <v>26</v>
      </c>
      <c r="E76" s="26"/>
      <c r="F76" s="40"/>
    </row>
    <row r="77" spans="1:22" s="5" customFormat="1" ht="15.75">
      <c r="A77" s="6" t="s">
        <v>64</v>
      </c>
      <c r="B77" s="32" t="s">
        <v>2</v>
      </c>
      <c r="C77" s="29" t="s">
        <v>136</v>
      </c>
      <c r="D77" s="25">
        <f>E77*E$2*8+F77*E$2*4</f>
        <v>766.112234520369</v>
      </c>
      <c r="E77" s="26">
        <v>0.0313171375</v>
      </c>
      <c r="F77" s="40">
        <v>0.0332400097425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31.5">
      <c r="A78" s="12" t="s">
        <v>213</v>
      </c>
      <c r="B78" s="33" t="s">
        <v>214</v>
      </c>
      <c r="C78" s="21" t="s">
        <v>26</v>
      </c>
      <c r="D78" s="21" t="s">
        <v>26</v>
      </c>
      <c r="E78" s="26"/>
      <c r="F78" s="27"/>
    </row>
    <row r="79" spans="1:6" ht="31.5">
      <c r="A79" s="6" t="s">
        <v>65</v>
      </c>
      <c r="B79" s="34" t="s">
        <v>215</v>
      </c>
      <c r="C79" s="29" t="s">
        <v>216</v>
      </c>
      <c r="D79" s="25">
        <f>E79*E$2*8+F79*E$2*4</f>
        <v>819.7182056940006</v>
      </c>
      <c r="E79" s="26">
        <v>0.0335084425</v>
      </c>
      <c r="F79" s="40">
        <v>0.0355658608695</v>
      </c>
    </row>
    <row r="80" spans="1:6" ht="31.5">
      <c r="A80" s="6" t="s">
        <v>217</v>
      </c>
      <c r="B80" s="23" t="s">
        <v>218</v>
      </c>
      <c r="C80" s="24" t="s">
        <v>212</v>
      </c>
      <c r="D80" s="25">
        <f>E80*E$2*8+F80*E$2*4</f>
        <v>2185.8980502876925</v>
      </c>
      <c r="E80" s="26">
        <v>0.089355145</v>
      </c>
      <c r="F80" s="40">
        <v>0.09484155090299999</v>
      </c>
    </row>
    <row r="81" spans="1:6" ht="15.75">
      <c r="A81" s="6" t="s">
        <v>72</v>
      </c>
      <c r="B81" s="34" t="s">
        <v>219</v>
      </c>
      <c r="C81" s="29" t="s">
        <v>136</v>
      </c>
      <c r="D81" s="25">
        <f>E81*E$2*8+F81*E$2*4</f>
        <v>1604.8577277731174</v>
      </c>
      <c r="E81" s="26">
        <v>0.06560337749999999</v>
      </c>
      <c r="F81" s="40">
        <v>0.06963142487849998</v>
      </c>
    </row>
    <row r="82" spans="1:6" ht="15.75">
      <c r="A82" s="12" t="s">
        <v>220</v>
      </c>
      <c r="B82" s="33" t="s">
        <v>221</v>
      </c>
      <c r="C82" s="21" t="s">
        <v>26</v>
      </c>
      <c r="D82" s="21" t="s">
        <v>26</v>
      </c>
      <c r="E82" s="26"/>
      <c r="F82" s="40"/>
    </row>
    <row r="83" spans="1:22" s="5" customFormat="1" ht="31.5">
      <c r="A83" s="6" t="s">
        <v>66</v>
      </c>
      <c r="B83" s="23" t="s">
        <v>222</v>
      </c>
      <c r="C83" s="35" t="s">
        <v>4</v>
      </c>
      <c r="D83" s="25">
        <f>E83*E$2*8+F83*E$2*4</f>
        <v>18303.78717931542</v>
      </c>
      <c r="E83" s="26">
        <v>0.74822225</v>
      </c>
      <c r="F83" s="40">
        <v>0.7941630961499999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223</v>
      </c>
      <c r="B84" s="23" t="s">
        <v>224</v>
      </c>
      <c r="C84" s="35" t="s">
        <v>9</v>
      </c>
      <c r="D84" s="25">
        <f>E84*E$2*8+F84*E$2*4</f>
        <v>7309.67109327282</v>
      </c>
      <c r="E84" s="26">
        <v>0.29880475</v>
      </c>
      <c r="F84" s="40">
        <v>0.31715136164999996</v>
      </c>
    </row>
    <row r="85" spans="1:6" ht="15.75">
      <c r="A85" s="6" t="s">
        <v>73</v>
      </c>
      <c r="B85" s="23" t="s">
        <v>225</v>
      </c>
      <c r="C85" s="35" t="s">
        <v>5</v>
      </c>
      <c r="D85" s="25">
        <f>E85*E$2*8+F85*E$2*4</f>
        <v>1390.3566010451998</v>
      </c>
      <c r="E85" s="26">
        <v>0.056835</v>
      </c>
      <c r="F85" s="40">
        <v>0.06032466899999999</v>
      </c>
    </row>
    <row r="86" spans="1:6" ht="15.75">
      <c r="A86" s="6" t="s">
        <v>121</v>
      </c>
      <c r="B86" s="23" t="s">
        <v>226</v>
      </c>
      <c r="C86" s="35" t="s">
        <v>11</v>
      </c>
      <c r="D86" s="25">
        <f>E86*E$2*8+F86*E$2*4</f>
        <v>664.2814871660399</v>
      </c>
      <c r="E86" s="26">
        <v>0.027154499999999998</v>
      </c>
      <c r="F86" s="40">
        <v>0.028821786299999996</v>
      </c>
    </row>
    <row r="87" spans="1:6" ht="15.75">
      <c r="A87" s="6" t="s">
        <v>123</v>
      </c>
      <c r="B87" s="32" t="s">
        <v>227</v>
      </c>
      <c r="C87" s="24" t="s">
        <v>78</v>
      </c>
      <c r="D87" s="25">
        <f>E87*E$2*8+F87*E$2*4</f>
        <v>278.07132020904</v>
      </c>
      <c r="E87" s="26">
        <v>0.011367</v>
      </c>
      <c r="F87" s="40">
        <v>0.012064933799999998</v>
      </c>
    </row>
    <row r="88" spans="1:6" ht="15.75">
      <c r="A88" s="6" t="s">
        <v>76</v>
      </c>
      <c r="B88" s="34" t="s">
        <v>228</v>
      </c>
      <c r="C88" s="21" t="s">
        <v>26</v>
      </c>
      <c r="D88" s="21" t="s">
        <v>26</v>
      </c>
      <c r="E88" s="26"/>
      <c r="F88" s="40"/>
    </row>
    <row r="89" spans="1:22" s="5" customFormat="1" ht="15.75">
      <c r="A89" s="6" t="s">
        <v>229</v>
      </c>
      <c r="B89" s="32" t="s">
        <v>230</v>
      </c>
      <c r="C89" s="29" t="s">
        <v>78</v>
      </c>
      <c r="D89" s="25">
        <f aca="true" t="shared" si="3" ref="D89:D94">E89*E$2*8+F89*E$2*4</f>
        <v>84.96623673054</v>
      </c>
      <c r="E89" s="26">
        <v>0.0034732499999999998</v>
      </c>
      <c r="F89" s="40">
        <v>0.0036865075499999994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231</v>
      </c>
      <c r="B90" s="32" t="s">
        <v>232</v>
      </c>
      <c r="C90" s="29" t="s">
        <v>78</v>
      </c>
      <c r="D90" s="25">
        <f t="shared" si="3"/>
        <v>12.8736722319</v>
      </c>
      <c r="E90" s="26">
        <v>0.00052625</v>
      </c>
      <c r="F90" s="40">
        <v>0.00055856175</v>
      </c>
    </row>
    <row r="91" spans="1:6" ht="15.75">
      <c r="A91" s="6" t="s">
        <v>233</v>
      </c>
      <c r="B91" s="32" t="s">
        <v>234</v>
      </c>
      <c r="C91" s="29" t="s">
        <v>78</v>
      </c>
      <c r="D91" s="25">
        <f t="shared" si="3"/>
        <v>12.8736722319</v>
      </c>
      <c r="E91" s="26">
        <v>0.00052625</v>
      </c>
      <c r="F91" s="40">
        <v>0.00055856175</v>
      </c>
    </row>
    <row r="92" spans="1:6" ht="15.75">
      <c r="A92" s="6" t="s">
        <v>235</v>
      </c>
      <c r="B92" s="32" t="s">
        <v>236</v>
      </c>
      <c r="C92" s="29" t="s">
        <v>78</v>
      </c>
      <c r="D92" s="25">
        <f t="shared" si="3"/>
        <v>72.09256449864</v>
      </c>
      <c r="E92" s="26">
        <v>0.002947</v>
      </c>
      <c r="F92" s="40">
        <v>0.0031279458</v>
      </c>
    </row>
    <row r="93" spans="1:6" ht="15.75">
      <c r="A93" s="6" t="s">
        <v>237</v>
      </c>
      <c r="B93" s="32" t="s">
        <v>238</v>
      </c>
      <c r="C93" s="29" t="s">
        <v>78</v>
      </c>
      <c r="D93" s="25">
        <f t="shared" si="3"/>
        <v>2.57473444638</v>
      </c>
      <c r="E93" s="26">
        <v>0.00010525000000000001</v>
      </c>
      <c r="F93" s="40">
        <v>0.00011171235</v>
      </c>
    </row>
    <row r="94" spans="1:6" ht="15.75">
      <c r="A94" s="6" t="s">
        <v>239</v>
      </c>
      <c r="B94" s="32" t="s">
        <v>240</v>
      </c>
      <c r="C94" s="24" t="s">
        <v>78</v>
      </c>
      <c r="D94" s="25">
        <f t="shared" si="3"/>
        <v>12.8736722319</v>
      </c>
      <c r="E94" s="26">
        <v>0.00052625</v>
      </c>
      <c r="F94" s="40">
        <v>0.00055856175</v>
      </c>
    </row>
    <row r="95" spans="1:6" ht="15.75">
      <c r="A95" s="12" t="s">
        <v>241</v>
      </c>
      <c r="B95" s="33" t="s">
        <v>242</v>
      </c>
      <c r="C95" s="1" t="s">
        <v>26</v>
      </c>
      <c r="D95" s="21" t="s">
        <v>26</v>
      </c>
      <c r="E95" s="26"/>
      <c r="F95" s="40"/>
    </row>
    <row r="96" spans="1:6" ht="15.75">
      <c r="A96" s="6" t="s">
        <v>68</v>
      </c>
      <c r="B96" s="32" t="s">
        <v>243</v>
      </c>
      <c r="C96" s="29" t="s">
        <v>3</v>
      </c>
      <c r="D96" s="25">
        <f>E96*E$2*8+F96*E$2*4</f>
        <v>22786.399850463</v>
      </c>
      <c r="E96" s="26">
        <v>0.9314625</v>
      </c>
      <c r="F96" s="40">
        <v>0.9886542974999999</v>
      </c>
    </row>
    <row r="97" spans="1:6" ht="15.75">
      <c r="A97" s="6" t="s">
        <v>244</v>
      </c>
      <c r="B97" s="32" t="s">
        <v>1</v>
      </c>
      <c r="C97" s="21" t="s">
        <v>26</v>
      </c>
      <c r="D97" s="25">
        <f>E97*E$2*8+F97*E$2*4</f>
        <v>31550.795905940522</v>
      </c>
      <c r="E97" s="26">
        <v>1.2897335</v>
      </c>
      <c r="F97" s="27">
        <v>1.3689231369</v>
      </c>
    </row>
    <row r="98" spans="1:6" ht="15.75">
      <c r="A98" s="6" t="s">
        <v>74</v>
      </c>
      <c r="B98" s="32" t="s">
        <v>245</v>
      </c>
      <c r="C98" s="1"/>
      <c r="D98" s="25">
        <f>E98*E$2*8+F98*E$2*4</f>
        <v>20169.18228571773</v>
      </c>
      <c r="E98" s="26">
        <v>0.824475875</v>
      </c>
      <c r="F98" s="27">
        <v>0.8750986937249999</v>
      </c>
    </row>
    <row r="99" spans="1:6" ht="15.75">
      <c r="A99" s="6"/>
      <c r="B99" s="3" t="s">
        <v>82</v>
      </c>
      <c r="C99" s="1" t="s">
        <v>32</v>
      </c>
      <c r="D99" s="8">
        <f>SUM(D29:D58)+SUM(D61:D68)+SUM(D70:D75)+SUM(D77:D77)+SUM(D79:D81)+SUM(D83:D87)+SUM(D89:D94)+SUM(D96:D98)</f>
        <v>287887.05758100783</v>
      </c>
      <c r="E99" s="36">
        <f>SUM(E29:E58)+SUM(E61:E68)+SUM(E70:E75)+SUM(E77:E77)+SUM(E79:E81)+SUM(E83:E87)+SUM(E89:E94)+SUM(E96:E98)</f>
        <v>11.7682477325</v>
      </c>
      <c r="F99" s="36">
        <f>SUM(F29:F58)+SUM(F61:F68)+SUM(F70:F75)+SUM(F77:F77)+SUM(F79:F81)+SUM(F83:F87)+SUM(F89:F94)+SUM(F96:F98)</f>
        <v>12.4908181432755</v>
      </c>
    </row>
    <row r="100" spans="1:4" ht="15.75">
      <c r="A100" s="43" t="s">
        <v>84</v>
      </c>
      <c r="B100" s="43"/>
      <c r="C100" s="43"/>
      <c r="D100" s="43"/>
    </row>
    <row r="101" spans="1:4" ht="15.75">
      <c r="A101" s="6" t="s">
        <v>85</v>
      </c>
      <c r="B101" s="1" t="s">
        <v>86</v>
      </c>
      <c r="C101" s="1" t="s">
        <v>87</v>
      </c>
      <c r="D101" s="17">
        <v>2</v>
      </c>
    </row>
    <row r="102" spans="1:4" ht="15.75">
      <c r="A102" s="6" t="s">
        <v>88</v>
      </c>
      <c r="B102" s="1" t="s">
        <v>89</v>
      </c>
      <c r="C102" s="1" t="s">
        <v>87</v>
      </c>
      <c r="D102" s="17">
        <v>2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32</v>
      </c>
      <c r="D104" s="7">
        <v>-24918.33</v>
      </c>
    </row>
    <row r="105" spans="1:4" ht="15.75">
      <c r="A105" s="43" t="s">
        <v>94</v>
      </c>
      <c r="B105" s="43"/>
      <c r="C105" s="43"/>
      <c r="D105" s="43"/>
    </row>
    <row r="106" spans="1:4" ht="15.75">
      <c r="A106" s="6" t="s">
        <v>95</v>
      </c>
      <c r="B106" s="1" t="s">
        <v>31</v>
      </c>
      <c r="C106" s="1" t="s">
        <v>32</v>
      </c>
      <c r="D106" s="1">
        <v>0</v>
      </c>
    </row>
    <row r="107" spans="1:4" ht="15.75">
      <c r="A107" s="6" t="s">
        <v>96</v>
      </c>
      <c r="B107" s="1" t="s">
        <v>33</v>
      </c>
      <c r="C107" s="1" t="s">
        <v>32</v>
      </c>
      <c r="D107" s="1">
        <v>0</v>
      </c>
    </row>
    <row r="108" spans="1:4" ht="15.75">
      <c r="A108" s="6" t="s">
        <v>97</v>
      </c>
      <c r="B108" s="1" t="s">
        <v>35</v>
      </c>
      <c r="C108" s="1" t="s">
        <v>32</v>
      </c>
      <c r="D108" s="1">
        <v>0</v>
      </c>
    </row>
    <row r="109" spans="1:4" ht="15.75">
      <c r="A109" s="6" t="s">
        <v>98</v>
      </c>
      <c r="B109" s="1" t="s">
        <v>58</v>
      </c>
      <c r="C109" s="1" t="s">
        <v>32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32</v>
      </c>
      <c r="D110" s="1">
        <v>0</v>
      </c>
    </row>
    <row r="111" spans="1:4" ht="15.75">
      <c r="A111" s="6" t="s">
        <v>101</v>
      </c>
      <c r="B111" s="1" t="s">
        <v>60</v>
      </c>
      <c r="C111" s="1" t="s">
        <v>32</v>
      </c>
      <c r="D111" s="1">
        <v>0</v>
      </c>
    </row>
    <row r="112" spans="1:4" ht="15.75">
      <c r="A112" s="43" t="s">
        <v>102</v>
      </c>
      <c r="B112" s="43"/>
      <c r="C112" s="43"/>
      <c r="D112" s="43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32</v>
      </c>
      <c r="D116" s="1">
        <v>0</v>
      </c>
    </row>
    <row r="117" spans="1:4" ht="15.75">
      <c r="A117" s="43" t="s">
        <v>108</v>
      </c>
      <c r="B117" s="43"/>
      <c r="C117" s="43"/>
      <c r="D117" s="43"/>
    </row>
    <row r="118" spans="1:4" ht="15.75">
      <c r="A118" s="6" t="s">
        <v>109</v>
      </c>
      <c r="B118" s="1" t="s">
        <v>110</v>
      </c>
      <c r="C118" s="1" t="s">
        <v>87</v>
      </c>
      <c r="D118" s="1">
        <v>10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6" t="s">
        <v>113</v>
      </c>
      <c r="B120" s="1" t="s">
        <v>114</v>
      </c>
      <c r="C120" s="1" t="s">
        <v>32</v>
      </c>
      <c r="D120" s="1">
        <v>13800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2022-03-27T18:29:31Z</dcterms:modified>
  <cp:category/>
  <cp:version/>
  <cp:contentType/>
  <cp:contentStatus/>
</cp:coreProperties>
</file>