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Лист1!$A$1:$D$93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E72" i="1" l="1"/>
  <c r="D11" i="1" l="1"/>
  <c r="D10" i="1"/>
  <c r="D9" i="1"/>
  <c r="D12" i="1" l="1"/>
  <c r="D17" i="1" s="1"/>
  <c r="D16" i="1" l="1"/>
  <c r="F17" i="1"/>
  <c r="E25" i="1" s="1"/>
  <c r="E2" i="1"/>
  <c r="D62" i="1" l="1"/>
  <c r="D68" i="1"/>
  <c r="D63" i="1"/>
  <c r="D34" i="1"/>
  <c r="D38" i="1"/>
  <c r="D45" i="1"/>
  <c r="D50" i="1"/>
  <c r="D56" i="1"/>
  <c r="D60" i="1"/>
  <c r="D64" i="1"/>
  <c r="D42" i="1"/>
  <c r="D59" i="1"/>
  <c r="D29" i="1"/>
  <c r="D67" i="1"/>
  <c r="D31" i="1"/>
  <c r="D35" i="1"/>
  <c r="D39" i="1"/>
  <c r="D47" i="1"/>
  <c r="D51" i="1"/>
  <c r="D57" i="1"/>
  <c r="D30" i="1"/>
  <c r="D37" i="1"/>
  <c r="D49" i="1"/>
  <c r="D71" i="1"/>
  <c r="D70" i="1"/>
  <c r="D65" i="1"/>
  <c r="D32" i="1"/>
  <c r="D36" i="1"/>
  <c r="D41" i="1"/>
  <c r="D48" i="1"/>
  <c r="D52" i="1"/>
  <c r="D58" i="1"/>
  <c r="D69" i="1"/>
  <c r="D33" i="1"/>
  <c r="D55" i="1"/>
  <c r="D22" i="1"/>
  <c r="D72" i="1" l="1"/>
  <c r="D24" i="1"/>
</calcChain>
</file>

<file path=xl/sharedStrings.xml><?xml version="1.0" encoding="utf-8"?>
<sst xmlns="http://schemas.openxmlformats.org/spreadsheetml/2006/main" count="227" uniqueCount="181">
  <si>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</si>
  <si>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</si>
  <si>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</si>
  <si>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</si>
  <si>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</si>
  <si>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</si>
  <si>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</si>
  <si>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</si>
  <si>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</si>
  <si>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</si>
  <si>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</si>
  <si>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</si>
  <si>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</si>
  <si>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</si>
  <si>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</si>
  <si>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</si>
  <si>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</si>
  <si>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</si>
  <si>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</si>
  <si>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</si>
  <si>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</si>
  <si>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</si>
  <si>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</si>
  <si>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</si>
  <si>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</si>
  <si>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</si>
  <si>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</si>
  <si>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</si>
  <si>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</si>
  <si>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</si>
  <si>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</si>
  <si>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</si>
  <si>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</si>
  <si>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</si>
  <si>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</si>
  <si>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</si>
  <si>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</si>
  <si>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</si>
  <si>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</si>
  <si>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</si>
  <si>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</si>
  <si>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</si>
  <si>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</si>
  <si>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</si>
  <si>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</si>
  <si>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</si>
  <si>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</si>
  <si>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</si>
  <si>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Наименование работ (услуг) </t>
  </si>
  <si>
    <t>22.1</t>
  </si>
  <si>
    <t>23.1</t>
  </si>
  <si>
    <t>25.1</t>
  </si>
  <si>
    <t>Покос травы на земельном участке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</si>
  <si>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</si>
  <si>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</si>
  <si>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</si>
  <si>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</si>
  <si>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</si>
  <si>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</si>
  <si>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</si>
  <si>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</si>
  <si>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</si>
  <si>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</si>
  <si>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</si>
  <si>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</si>
  <si>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</si>
  <si>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</si>
  <si>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</si>
  <si>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</si>
  <si>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</si>
  <si>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</si>
  <si>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</si>
  <si>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</si>
  <si>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</si>
  <si>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</si>
  <si>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</si>
  <si>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</si>
  <si>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</si>
  <si>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</si>
  <si>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</si>
  <si>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</si>
  <si>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</si>
  <si>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</si>
  <si>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Получено денежных средств по результатам претензионно-исковой работы</t>
  </si>
  <si>
    <t>Подметание полов во всех помещениях общего пользования  - л/марши и площадки - с 1-6 этаж</t>
  </si>
  <si>
    <t>Влажная уборка полов мест общего пользования - л/марши и площадки - с 1-6 этаж</t>
  </si>
  <si>
    <t>Влажная протирка подоконников, оконных решеток, перил лестниц, шкафов для электросчетчиков, слаботочных устройств, почтовых ящиков, дверных коробок, полотен дверей, доводчиков дверных ручек</t>
  </si>
  <si>
    <t>Мытье окон</t>
  </si>
  <si>
    <t>Уборка крыльца и площадки перед входом в подъезд</t>
  </si>
  <si>
    <t>Работы выполняемые в целях надлежащего содержания крыш</t>
  </si>
  <si>
    <t>Работы выполняемые в целях надлежащего содержания фасадов</t>
  </si>
  <si>
    <t>Работы выполняемые в целях надлежащего содержания внутренней отделки в помещениях общего пользования</t>
  </si>
  <si>
    <t>Работы выполняемые в целях надлежащего содержания полов в помещениях общего пользования</t>
  </si>
  <si>
    <t>Работы выполняемые в целях надлежащего содержания оконных и дверных заполнений в помещениях общего пользования</t>
  </si>
  <si>
    <t>Проверка целостности оконных и дверных заполнений, плотности притворов, механической прочности  и работоспособности фурнитуры элементов оконных и дверных заполнений, проведение восстановительных работ - проверка - 1 раз в месяц; восстановление - по мере необходимости</t>
  </si>
  <si>
    <t>Общие работы,выполняемые для надлежащего содержания систем водоснабжения  и водоотведения</t>
  </si>
  <si>
    <t>Работы выполняемые в целях надлежащего содержания электрооборудования</t>
  </si>
  <si>
    <t>Работы выполняемые в целях надлежащего содержания общедомовых приборов учета энергоресурсов</t>
  </si>
  <si>
    <t>Проверка состояния системы внутридомового газового оборудования и ее отдельных элементов</t>
  </si>
  <si>
    <t>Сдвигание свежевыпавшего снега и очистка придомовой территории от снега и льда при наличии колейности свыше 5 см</t>
  </si>
  <si>
    <t>21.1</t>
  </si>
  <si>
    <t>21.2</t>
  </si>
  <si>
    <t>21.3</t>
  </si>
  <si>
    <t>24.1</t>
  </si>
  <si>
    <t>23.2.1</t>
  </si>
  <si>
    <t>23.2.2</t>
  </si>
  <si>
    <t>23.2.3</t>
  </si>
  <si>
    <t>23.2.4</t>
  </si>
  <si>
    <t>24.3</t>
  </si>
  <si>
    <t>25.3</t>
  </si>
  <si>
    <t>21.4</t>
  </si>
  <si>
    <t>24.4</t>
  </si>
  <si>
    <t>25.4</t>
  </si>
  <si>
    <t>21.5</t>
  </si>
  <si>
    <t>25.5</t>
  </si>
  <si>
    <t>21.6</t>
  </si>
  <si>
    <t>21.7</t>
  </si>
  <si>
    <t>21.8</t>
  </si>
  <si>
    <t>21.9</t>
  </si>
  <si>
    <t>21.10</t>
  </si>
  <si>
    <t>21.11</t>
  </si>
  <si>
    <t>Отчет об исполнении управляющей организацией ООО "УК "Слобода" договора управления за 2021 год по дому № 5  по ул. Кротевича                                                                       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</si>
  <si>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</si>
  <si>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</si>
  <si>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</si>
  <si>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</si>
  <si>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</si>
  <si>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</si>
  <si>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>22.</t>
  </si>
  <si>
    <t>Очистка придомовой территории от наледи и льда</t>
  </si>
  <si>
    <t>23.</t>
  </si>
  <si>
    <t>23.2</t>
  </si>
  <si>
    <t>24.2</t>
  </si>
  <si>
    <t>25.</t>
  </si>
  <si>
    <t>25.2</t>
  </si>
  <si>
    <t>26.</t>
  </si>
  <si>
    <t>Работы выполняемые в целях надлежащего содержания систем вентиляции и дымоудаления</t>
  </si>
  <si>
    <t>Объекты внешнего благоустройства</t>
  </si>
  <si>
    <t>Дератизация и дезинсекция помещений входящих в состав ОИ дома</t>
  </si>
  <si>
    <t xml:space="preserve">Дератизация </t>
  </si>
  <si>
    <t xml:space="preserve">Дезинсекция </t>
  </si>
  <si>
    <t xml:space="preserve">Санитарное содержание  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</si>
  <si>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</si>
  <si>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 в т.ч.асфальт</t>
  </si>
  <si>
    <t>в т.ч.грунт</t>
  </si>
  <si>
    <t>Посыпка пескосоляной смесью</t>
  </si>
  <si>
    <t>асфальт</t>
  </si>
  <si>
    <t>грунт</t>
  </si>
  <si>
    <t>Прочистка ливневой канализации (для стока воды)</t>
  </si>
  <si>
    <t>Санитарные работы по содержанию лестничных клеток</t>
  </si>
  <si>
    <t>Прочие обязательные услуги</t>
  </si>
  <si>
    <t>Услуги аварийно-диспетчерского обслуживания</t>
  </si>
  <si>
    <t>Ремонт и обслуживание автоматического шлагбаумана</t>
  </si>
  <si>
    <t>Обследование спец. организациями</t>
  </si>
  <si>
    <t>Услуги управления</t>
  </si>
  <si>
    <t>Начисление платы, РКО, регистрационный учет граждан</t>
  </si>
  <si>
    <t>01.01.21-31.12.21</t>
  </si>
  <si>
    <t>Текущий ремонт</t>
  </si>
  <si>
    <t>22.2</t>
  </si>
  <si>
    <t xml:space="preserve">          Санитарное содержание земельного участка в холодный период года</t>
  </si>
  <si>
    <t>23.1.1</t>
  </si>
  <si>
    <t>23.1.2</t>
  </si>
  <si>
    <t>23.1.2.1</t>
  </si>
  <si>
    <t>23.1.2.2</t>
  </si>
  <si>
    <t>23.1.3</t>
  </si>
  <si>
    <t>23.1.4</t>
  </si>
  <si>
    <t>23.1.5</t>
  </si>
  <si>
    <t>23.1.6</t>
  </si>
  <si>
    <t xml:space="preserve">              Санитарное содержание земельного участка в летний период года</t>
  </si>
  <si>
    <t>23.2.1.1</t>
  </si>
  <si>
    <t>23.2.1.2</t>
  </si>
  <si>
    <t>Уборка контейнерных площадок, расположенных на придомовой территории</t>
  </si>
  <si>
    <t>23.2.5</t>
  </si>
  <si>
    <t>24.</t>
  </si>
  <si>
    <t>Подметание и уборка придомовой территории :</t>
  </si>
  <si>
    <t>Проверка кровли на отсутствие протечек-2 раза в месяц;Устранение протечек кровли-по мере необходимости;Проверка молниезащитных устройств-1 раз в месяц;Проверка и очистка кровли и водоотводящих устройств от мусора, грязи, снега и наледи, препятствующих стоку дождевых и талых вод-проверка  - 1 раз в месяц; очистка - по мере необходимости</t>
  </si>
  <si>
    <t>Контроль состояния и восстановление или замена отдельных элементов крылец и козырьков над входами в здание- контроль - 1 раз в месяц; восстановление или замена - по мере необходимости;Выявление нарушений отделки фасадов (цоколей) и их отдельных элементов, ослабление связи отделочных слоев со стенами, проведение восстановительных работ - выявление нарушений - 1 раз в месяц; восстановление - по мере необходимости</t>
  </si>
  <si>
    <t>Проверка состояния внутренней отделки, проведение восстановительных работ - проверка состояния - 1 раз в месяц; восстановление - по мере необходимости</t>
  </si>
  <si>
    <t>Проверка состояния поверхностного слоя, проведение восстановительных работ - проверка состояния - 1 раз в месяц; восстановление - по мере необходимости</t>
  </si>
  <si>
    <t>Теническое обслуживание вентиляционных каналов и дымоходов - кухня - 2 раза в год; санузел - 1 раз в год, дымоходы 4 р-в год</t>
  </si>
  <si>
    <t>Проверка исправности, работоспособности, регулировка и техническое обслуживание  запорной арматуры, разводящих трубопроводов и оборудования  -  холодное водоснабжение, канализация - 2 раза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</si>
</sst>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00\shared\&#1054;&#1090;&#1095;&#1077;&#1090;&#1099;\&#1086;&#1090;&#1095;&#1077;&#1090;&#1099;%202020\&#1059;&#1050;\&#1059;&#1087;&#1088;&#1072;&#1074;&#1083;&#1077;&#1085;&#1080;&#1077;%20&#1059;&#1054;%20(80)%202020\&#1050;&#1088;&#1086;&#1090;&#1077;&#1074;&#1080;&#1095;&#1072;,%205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00\shared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-28905.10536000022</v>
          </cell>
        </row>
        <row r="25">
          <cell r="D25">
            <v>53558.55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87">
          <cell r="C87">
            <v>213302.45303999999</v>
          </cell>
        </row>
        <row r="88">
          <cell r="C88">
            <v>273851.99495999998</v>
          </cell>
        </row>
        <row r="89">
          <cell r="C89">
            <v>44567.064000000006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3"/>
  <sheetViews>
    <sheetView tabSelected="1" view="pageBreakPreview" zoomScale="85" zoomScaleNormal="80" zoomScaleSheetLayoutView="85" workbookViewId="0">
      <pane ySplit="2" topLeftCell="A3" activePane="bottomLeft" state="frozen"/>
      <selection pane="bottomLeft" activeCell="C12" sqref="C12"/>
    </sheetView>
  </sheetViews>
  <sheetFormatPr defaultRowHeight="15.75" x14ac:dyDescent="0.25"/>
  <cols>
    <col min="1" max="1" width="9.140625" style="13"/>
    <col min="2" max="2" width="62.42578125" style="2" customWidth="1"/>
    <col min="3" max="3" width="38.7109375" style="2" customWidth="1"/>
    <col min="4" max="4" width="42.85546875" style="8" customWidth="1"/>
    <col min="5" max="5" width="17.7109375" style="2" hidden="1" customWidth="1"/>
    <col min="6" max="6" width="13" style="2" hidden="1" customWidth="1"/>
    <col min="7" max="7" width="8.85546875" style="2" hidden="1" customWidth="1"/>
    <col min="8" max="10" width="9.140625" style="2" hidden="1" customWidth="1"/>
    <col min="11" max="12" width="9.140625" style="9" hidden="1" customWidth="1"/>
    <col min="13" max="16384" width="9.140625" style="9"/>
  </cols>
  <sheetData>
    <row r="2" spans="1:10" ht="34.15" customHeight="1" x14ac:dyDescent="0.25">
      <c r="A2" s="37" t="s">
        <v>121</v>
      </c>
      <c r="B2" s="37"/>
      <c r="C2" s="37"/>
      <c r="D2" s="37"/>
      <c r="E2" s="7">
        <f>1949.2+386.6</f>
        <v>2335.8000000000002</v>
      </c>
      <c r="F2" s="7"/>
      <c r="G2" s="7"/>
      <c r="H2" s="7"/>
      <c r="I2" s="7"/>
      <c r="J2" s="7"/>
    </row>
    <row r="4" spans="1:10" x14ac:dyDescent="0.25">
      <c r="A4" s="5" t="s">
        <v>0</v>
      </c>
      <c r="B4" s="6" t="s">
        <v>1</v>
      </c>
      <c r="C4" s="6" t="s">
        <v>2</v>
      </c>
      <c r="D4" s="1" t="s">
        <v>3</v>
      </c>
    </row>
    <row r="5" spans="1:10" x14ac:dyDescent="0.25">
      <c r="A5" s="5" t="s">
        <v>4</v>
      </c>
      <c r="B5" s="6" t="s">
        <v>5</v>
      </c>
      <c r="C5" s="6" t="s">
        <v>6</v>
      </c>
      <c r="D5" s="1" t="s">
        <v>122</v>
      </c>
    </row>
    <row r="6" spans="1:10" x14ac:dyDescent="0.25">
      <c r="A6" s="5" t="s">
        <v>7</v>
      </c>
      <c r="B6" s="6" t="s">
        <v>8</v>
      </c>
      <c r="C6" s="6" t="s">
        <v>6</v>
      </c>
      <c r="D6" s="1" t="s">
        <v>123</v>
      </c>
    </row>
    <row r="7" spans="1:10" x14ac:dyDescent="0.25">
      <c r="A7" s="5" t="s">
        <v>9</v>
      </c>
      <c r="B7" s="6" t="s">
        <v>10</v>
      </c>
      <c r="C7" s="6" t="s">
        <v>6</v>
      </c>
      <c r="D7" s="1" t="s">
        <v>124</v>
      </c>
    </row>
    <row r="8" spans="1:10" x14ac:dyDescent="0.25">
      <c r="A8" s="36" t="s">
        <v>11</v>
      </c>
      <c r="B8" s="36"/>
      <c r="C8" s="36"/>
      <c r="D8" s="36"/>
    </row>
    <row r="9" spans="1:10" x14ac:dyDescent="0.25">
      <c r="A9" s="5" t="s">
        <v>12</v>
      </c>
      <c r="B9" s="6" t="s">
        <v>13</v>
      </c>
      <c r="C9" s="6" t="s">
        <v>14</v>
      </c>
      <c r="D9" s="1">
        <f>[1]Лист1!$D$23</f>
        <v>0</v>
      </c>
    </row>
    <row r="10" spans="1:10" ht="31.5" x14ac:dyDescent="0.25">
      <c r="A10" s="5" t="s">
        <v>15</v>
      </c>
      <c r="B10" s="6" t="s">
        <v>16</v>
      </c>
      <c r="C10" s="6" t="s">
        <v>14</v>
      </c>
      <c r="D10" s="1">
        <f>[1]Лист1!$D$24</f>
        <v>-28905.10536000022</v>
      </c>
    </row>
    <row r="11" spans="1:10" x14ac:dyDescent="0.25">
      <c r="A11" s="5" t="s">
        <v>17</v>
      </c>
      <c r="B11" s="6" t="s">
        <v>18</v>
      </c>
      <c r="C11" s="6" t="s">
        <v>14</v>
      </c>
      <c r="D11" s="11">
        <f>[1]Лист1!$D$25</f>
        <v>53558.55</v>
      </c>
    </row>
    <row r="12" spans="1:10" ht="31.5" x14ac:dyDescent="0.25">
      <c r="A12" s="5" t="s">
        <v>19</v>
      </c>
      <c r="B12" s="6" t="s">
        <v>20</v>
      </c>
      <c r="C12" s="6" t="s">
        <v>14</v>
      </c>
      <c r="D12" s="1">
        <f>D13+D14+D15</f>
        <v>531721.51199999999</v>
      </c>
    </row>
    <row r="13" spans="1:10" x14ac:dyDescent="0.25">
      <c r="A13" s="5" t="s">
        <v>21</v>
      </c>
      <c r="B13" s="14" t="s">
        <v>22</v>
      </c>
      <c r="C13" s="6" t="s">
        <v>14</v>
      </c>
      <c r="D13" s="1">
        <f>'[2]Кротевича 5'!$C$88</f>
        <v>273851.99495999998</v>
      </c>
    </row>
    <row r="14" spans="1:10" x14ac:dyDescent="0.25">
      <c r="A14" s="5" t="s">
        <v>23</v>
      </c>
      <c r="B14" s="14" t="s">
        <v>24</v>
      </c>
      <c r="C14" s="6" t="s">
        <v>14</v>
      </c>
      <c r="D14" s="1">
        <f>'[2]Кротевича 5'!$C$87</f>
        <v>213302.45303999999</v>
      </c>
    </row>
    <row r="15" spans="1:10" x14ac:dyDescent="0.25">
      <c r="A15" s="5" t="s">
        <v>25</v>
      </c>
      <c r="B15" s="14" t="s">
        <v>26</v>
      </c>
      <c r="C15" s="6" t="s">
        <v>14</v>
      </c>
      <c r="D15" s="1">
        <f>'[2]Кротевича 5'!$C$89</f>
        <v>44567.064000000006</v>
      </c>
    </row>
    <row r="16" spans="1:10" x14ac:dyDescent="0.25">
      <c r="A16" s="14" t="s">
        <v>27</v>
      </c>
      <c r="B16" s="14" t="s">
        <v>28</v>
      </c>
      <c r="C16" s="14" t="s">
        <v>14</v>
      </c>
      <c r="D16" s="10">
        <f>D17</f>
        <v>429715.55200000003</v>
      </c>
    </row>
    <row r="17" spans="1:10" ht="31.5" x14ac:dyDescent="0.25">
      <c r="A17" s="14" t="s">
        <v>29</v>
      </c>
      <c r="B17" s="14" t="s">
        <v>30</v>
      </c>
      <c r="C17" s="14" t="s">
        <v>14</v>
      </c>
      <c r="D17" s="10">
        <f>D12-D25+D77+D93</f>
        <v>429715.55200000003</v>
      </c>
      <c r="E17" s="2">
        <v>429715.55</v>
      </c>
      <c r="F17" s="8">
        <f>D17-E17</f>
        <v>2.0000000367872417E-3</v>
      </c>
    </row>
    <row r="18" spans="1:10" ht="31.5" x14ac:dyDescent="0.25">
      <c r="A18" s="14" t="s">
        <v>31</v>
      </c>
      <c r="B18" s="14" t="s">
        <v>32</v>
      </c>
      <c r="C18" s="14" t="s">
        <v>14</v>
      </c>
      <c r="D18" s="10">
        <v>0</v>
      </c>
    </row>
    <row r="19" spans="1:10" x14ac:dyDescent="0.25">
      <c r="A19" s="14" t="s">
        <v>33</v>
      </c>
      <c r="B19" s="14" t="s">
        <v>34</v>
      </c>
      <c r="C19" s="14" t="s">
        <v>14</v>
      </c>
      <c r="D19" s="10">
        <v>0</v>
      </c>
    </row>
    <row r="20" spans="1:10" x14ac:dyDescent="0.25">
      <c r="A20" s="14" t="s">
        <v>35</v>
      </c>
      <c r="B20" s="14" t="s">
        <v>36</v>
      </c>
      <c r="C20" s="14" t="s">
        <v>14</v>
      </c>
      <c r="D20" s="10">
        <v>0</v>
      </c>
    </row>
    <row r="21" spans="1:10" x14ac:dyDescent="0.25">
      <c r="A21" s="14" t="s">
        <v>37</v>
      </c>
      <c r="B21" s="14" t="s">
        <v>38</v>
      </c>
      <c r="C21" s="14" t="s">
        <v>14</v>
      </c>
      <c r="D21" s="10">
        <v>0</v>
      </c>
    </row>
    <row r="22" spans="1:10" x14ac:dyDescent="0.25">
      <c r="A22" s="14" t="s">
        <v>39</v>
      </c>
      <c r="B22" s="14" t="s">
        <v>40</v>
      </c>
      <c r="C22" s="14" t="s">
        <v>14</v>
      </c>
      <c r="D22" s="10">
        <f>D16+D10+D9</f>
        <v>400810.44663999981</v>
      </c>
    </row>
    <row r="23" spans="1:10" x14ac:dyDescent="0.25">
      <c r="A23" s="14" t="s">
        <v>41</v>
      </c>
      <c r="B23" s="14" t="s">
        <v>42</v>
      </c>
      <c r="C23" s="14" t="s">
        <v>14</v>
      </c>
      <c r="D23" s="10">
        <v>0</v>
      </c>
    </row>
    <row r="24" spans="1:10" x14ac:dyDescent="0.25">
      <c r="A24" s="14" t="s">
        <v>43</v>
      </c>
      <c r="B24" s="14" t="s">
        <v>44</v>
      </c>
      <c r="C24" s="14" t="s">
        <v>14</v>
      </c>
      <c r="D24" s="10">
        <f>D22-D72</f>
        <v>-130941.89792000019</v>
      </c>
    </row>
    <row r="25" spans="1:10" x14ac:dyDescent="0.25">
      <c r="A25" s="14" t="s">
        <v>45</v>
      </c>
      <c r="B25" s="14" t="s">
        <v>46</v>
      </c>
      <c r="C25" s="14" t="s">
        <v>14</v>
      </c>
      <c r="D25" s="11">
        <v>146605.96</v>
      </c>
      <c r="E25" s="8">
        <f>D25+F17</f>
        <v>146605.96200000003</v>
      </c>
    </row>
    <row r="26" spans="1:10" ht="42" customHeight="1" x14ac:dyDescent="0.25">
      <c r="A26" s="36" t="s">
        <v>47</v>
      </c>
      <c r="B26" s="36"/>
      <c r="C26" s="36"/>
      <c r="D26" s="36"/>
    </row>
    <row r="27" spans="1:10" ht="36" customHeight="1" x14ac:dyDescent="0.25">
      <c r="A27" s="15" t="s">
        <v>0</v>
      </c>
      <c r="B27" s="3" t="s">
        <v>48</v>
      </c>
      <c r="C27" s="3" t="s">
        <v>125</v>
      </c>
      <c r="D27" s="16" t="s">
        <v>126</v>
      </c>
      <c r="E27" s="34" t="s">
        <v>156</v>
      </c>
      <c r="F27" s="7"/>
      <c r="G27" s="7"/>
      <c r="H27" s="7"/>
      <c r="I27" s="7"/>
      <c r="J27" s="7"/>
    </row>
    <row r="28" spans="1:10" ht="26.25" customHeight="1" x14ac:dyDescent="0.25">
      <c r="A28" s="15" t="s">
        <v>127</v>
      </c>
      <c r="B28" s="26" t="s">
        <v>157</v>
      </c>
      <c r="C28" s="26"/>
      <c r="D28" s="16"/>
      <c r="E28" s="35"/>
      <c r="F28" s="7"/>
      <c r="G28" s="7"/>
      <c r="H28" s="7"/>
      <c r="I28" s="7"/>
      <c r="J28" s="7"/>
    </row>
    <row r="29" spans="1:10" ht="114.75" x14ac:dyDescent="0.25">
      <c r="A29" s="17" t="s">
        <v>100</v>
      </c>
      <c r="B29" s="27" t="s">
        <v>89</v>
      </c>
      <c r="C29" s="30" t="s">
        <v>175</v>
      </c>
      <c r="D29" s="19">
        <f>E29*E$2*12</f>
        <v>17574.559200000003</v>
      </c>
      <c r="E29" s="28">
        <v>0.627</v>
      </c>
    </row>
    <row r="30" spans="1:10" ht="141" x14ac:dyDescent="0.25">
      <c r="A30" s="17" t="s">
        <v>101</v>
      </c>
      <c r="B30" s="24" t="s">
        <v>90</v>
      </c>
      <c r="C30" s="31" t="s">
        <v>176</v>
      </c>
      <c r="D30" s="19">
        <f>E30*E$2*12</f>
        <v>6797.1779999999999</v>
      </c>
      <c r="E30" s="20">
        <v>0.24249999999999999</v>
      </c>
    </row>
    <row r="31" spans="1:10" ht="51.75" x14ac:dyDescent="0.25">
      <c r="A31" s="17" t="s">
        <v>102</v>
      </c>
      <c r="B31" s="18" t="s">
        <v>91</v>
      </c>
      <c r="C31" s="31" t="s">
        <v>177</v>
      </c>
      <c r="D31" s="19">
        <f t="shared" ref="D31:D60" si="0">E31*E$2*12</f>
        <v>13829.804640000002</v>
      </c>
      <c r="E31" s="20">
        <v>0.49340000000000001</v>
      </c>
    </row>
    <row r="32" spans="1:10" ht="51.75" x14ac:dyDescent="0.25">
      <c r="A32" s="17" t="s">
        <v>110</v>
      </c>
      <c r="B32" s="18" t="s">
        <v>92</v>
      </c>
      <c r="C32" s="31" t="s">
        <v>178</v>
      </c>
      <c r="D32" s="19">
        <f t="shared" si="0"/>
        <v>6017.9551200000005</v>
      </c>
      <c r="E32" s="20">
        <v>0.2147</v>
      </c>
    </row>
    <row r="33" spans="1:10" ht="102.75" x14ac:dyDescent="0.25">
      <c r="A33" s="17" t="s">
        <v>113</v>
      </c>
      <c r="B33" s="18" t="s">
        <v>93</v>
      </c>
      <c r="C33" s="31" t="s">
        <v>94</v>
      </c>
      <c r="D33" s="19">
        <f t="shared" si="0"/>
        <v>7483.9032000000007</v>
      </c>
      <c r="E33" s="20">
        <v>0.26700000000000002</v>
      </c>
    </row>
    <row r="34" spans="1:10" ht="39" x14ac:dyDescent="0.25">
      <c r="A34" s="17" t="s">
        <v>115</v>
      </c>
      <c r="B34" s="18" t="s">
        <v>136</v>
      </c>
      <c r="C34" s="31" t="s">
        <v>179</v>
      </c>
      <c r="D34" s="19">
        <f t="shared" si="0"/>
        <v>3862.4788800000006</v>
      </c>
      <c r="E34" s="20">
        <v>0.13780000000000001</v>
      </c>
      <c r="F34" s="7"/>
      <c r="G34" s="7"/>
      <c r="H34" s="7"/>
      <c r="I34" s="7"/>
      <c r="J34" s="7"/>
    </row>
    <row r="35" spans="1:10" ht="64.5" x14ac:dyDescent="0.25">
      <c r="A35" s="17" t="s">
        <v>116</v>
      </c>
      <c r="B35" s="18" t="s">
        <v>95</v>
      </c>
      <c r="C35" s="31" t="s">
        <v>180</v>
      </c>
      <c r="D35" s="19">
        <f t="shared" si="0"/>
        <v>47033.668799999999</v>
      </c>
      <c r="E35" s="20">
        <v>1.6779999999999999</v>
      </c>
    </row>
    <row r="36" spans="1:10" ht="31.5" x14ac:dyDescent="0.25">
      <c r="A36" s="17" t="s">
        <v>117</v>
      </c>
      <c r="B36" s="18" t="s">
        <v>96</v>
      </c>
      <c r="C36" s="32"/>
      <c r="D36" s="19">
        <f t="shared" si="0"/>
        <v>19222.699680000002</v>
      </c>
      <c r="E36" s="20">
        <v>0.68579999999999997</v>
      </c>
    </row>
    <row r="37" spans="1:10" ht="31.5" x14ac:dyDescent="0.25">
      <c r="A37" s="17" t="s">
        <v>118</v>
      </c>
      <c r="B37" s="18" t="s">
        <v>97</v>
      </c>
      <c r="C37" s="32"/>
      <c r="D37" s="19">
        <f t="shared" si="0"/>
        <v>13947.528960000001</v>
      </c>
      <c r="E37" s="20">
        <v>0.49759999999999999</v>
      </c>
    </row>
    <row r="38" spans="1:10" ht="31.5" x14ac:dyDescent="0.25">
      <c r="A38" s="17" t="s">
        <v>119</v>
      </c>
      <c r="B38" s="18" t="s">
        <v>98</v>
      </c>
      <c r="C38" s="32"/>
      <c r="D38" s="19">
        <f t="shared" si="0"/>
        <v>3607.4095200000006</v>
      </c>
      <c r="E38" s="20">
        <v>0.12870000000000001</v>
      </c>
    </row>
    <row r="39" spans="1:10" x14ac:dyDescent="0.25">
      <c r="A39" s="17" t="s">
        <v>120</v>
      </c>
      <c r="B39" s="18" t="s">
        <v>137</v>
      </c>
      <c r="C39" s="32"/>
      <c r="D39" s="19">
        <f t="shared" si="0"/>
        <v>14979.018240000001</v>
      </c>
      <c r="E39" s="20">
        <v>0.53439999999999999</v>
      </c>
    </row>
    <row r="40" spans="1:10" ht="31.5" x14ac:dyDescent="0.25">
      <c r="A40" s="21" t="s">
        <v>128</v>
      </c>
      <c r="B40" s="25" t="s">
        <v>138</v>
      </c>
      <c r="C40" s="32"/>
      <c r="D40" s="19"/>
      <c r="E40" s="20"/>
    </row>
    <row r="41" spans="1:10" x14ac:dyDescent="0.25">
      <c r="A41" s="17" t="s">
        <v>49</v>
      </c>
      <c r="B41" s="18" t="s">
        <v>139</v>
      </c>
      <c r="C41" s="32"/>
      <c r="D41" s="19">
        <f t="shared" si="0"/>
        <v>840.88799999999992</v>
      </c>
      <c r="E41" s="20">
        <v>0.03</v>
      </c>
    </row>
    <row r="42" spans="1:10" x14ac:dyDescent="0.25">
      <c r="A42" s="17" t="s">
        <v>158</v>
      </c>
      <c r="B42" s="18" t="s">
        <v>140</v>
      </c>
      <c r="C42" s="32"/>
      <c r="D42" s="19">
        <f t="shared" si="0"/>
        <v>1345.4208000000001</v>
      </c>
      <c r="E42" s="20">
        <v>4.8000000000000001E-2</v>
      </c>
    </row>
    <row r="43" spans="1:10" x14ac:dyDescent="0.25">
      <c r="A43" s="21" t="s">
        <v>130</v>
      </c>
      <c r="B43" s="25" t="s">
        <v>141</v>
      </c>
      <c r="C43" s="32"/>
      <c r="D43" s="19"/>
      <c r="E43" s="20"/>
      <c r="F43" s="29"/>
    </row>
    <row r="44" spans="1:10" ht="31.5" x14ac:dyDescent="0.25">
      <c r="A44" s="17" t="s">
        <v>50</v>
      </c>
      <c r="B44" s="18" t="s">
        <v>159</v>
      </c>
      <c r="C44" s="32"/>
      <c r="D44" s="19"/>
      <c r="E44" s="20"/>
    </row>
    <row r="45" spans="1:10" ht="47.25" x14ac:dyDescent="0.25">
      <c r="A45" s="17" t="s">
        <v>160</v>
      </c>
      <c r="B45" s="18" t="s">
        <v>99</v>
      </c>
      <c r="C45" s="32"/>
      <c r="D45" s="19">
        <f t="shared" si="0"/>
        <v>8484.5599200000015</v>
      </c>
      <c r="E45" s="20">
        <v>0.30270000000000002</v>
      </c>
    </row>
    <row r="46" spans="1:10" ht="47.25" x14ac:dyDescent="0.25">
      <c r="A46" s="17" t="s">
        <v>161</v>
      </c>
      <c r="B46" s="18" t="s">
        <v>142</v>
      </c>
      <c r="C46" s="32"/>
      <c r="D46" s="19"/>
      <c r="E46" s="20"/>
    </row>
    <row r="47" spans="1:10" x14ac:dyDescent="0.25">
      <c r="A47" s="17" t="s">
        <v>162</v>
      </c>
      <c r="B47" s="18" t="s">
        <v>143</v>
      </c>
      <c r="C47" s="32"/>
      <c r="D47" s="19">
        <f t="shared" si="0"/>
        <v>18897.556320000003</v>
      </c>
      <c r="E47" s="20">
        <v>0.67420000000000002</v>
      </c>
    </row>
    <row r="48" spans="1:10" x14ac:dyDescent="0.25">
      <c r="A48" s="17" t="s">
        <v>163</v>
      </c>
      <c r="B48" s="18" t="s">
        <v>144</v>
      </c>
      <c r="C48" s="32"/>
      <c r="D48" s="19">
        <f t="shared" si="0"/>
        <v>5219.1115200000004</v>
      </c>
      <c r="E48" s="20">
        <v>0.1862</v>
      </c>
    </row>
    <row r="49" spans="1:10" x14ac:dyDescent="0.25">
      <c r="A49" s="17" t="s">
        <v>164</v>
      </c>
      <c r="B49" s="18" t="s">
        <v>129</v>
      </c>
      <c r="C49" s="32"/>
      <c r="D49" s="19">
        <f t="shared" si="0"/>
        <v>6727.1039999999994</v>
      </c>
      <c r="E49" s="20">
        <v>0.24</v>
      </c>
    </row>
    <row r="50" spans="1:10" x14ac:dyDescent="0.25">
      <c r="A50" s="17" t="s">
        <v>165</v>
      </c>
      <c r="B50" s="18" t="s">
        <v>145</v>
      </c>
      <c r="C50" s="32"/>
      <c r="D50" s="19">
        <f t="shared" si="0"/>
        <v>4765.0320000000011</v>
      </c>
      <c r="E50" s="20">
        <v>0.17</v>
      </c>
    </row>
    <row r="51" spans="1:10" ht="31.5" x14ac:dyDescent="0.25">
      <c r="A51" s="17" t="s">
        <v>166</v>
      </c>
      <c r="B51" s="18" t="s">
        <v>171</v>
      </c>
      <c r="C51" s="32"/>
      <c r="D51" s="19">
        <f t="shared" si="0"/>
        <v>5025.7072800000005</v>
      </c>
      <c r="E51" s="20">
        <v>0.17929999999999999</v>
      </c>
    </row>
    <row r="52" spans="1:10" x14ac:dyDescent="0.25">
      <c r="A52" s="17" t="s">
        <v>167</v>
      </c>
      <c r="B52" s="18" t="s">
        <v>88</v>
      </c>
      <c r="C52" s="32"/>
      <c r="D52" s="19">
        <f t="shared" si="0"/>
        <v>1067.92776</v>
      </c>
      <c r="E52" s="20">
        <v>3.8100000000000002E-2</v>
      </c>
      <c r="F52" s="7"/>
      <c r="G52" s="7"/>
      <c r="H52" s="7"/>
      <c r="I52" s="7"/>
      <c r="J52" s="7"/>
    </row>
    <row r="53" spans="1:10" ht="31.5" x14ac:dyDescent="0.25">
      <c r="A53" s="17" t="s">
        <v>131</v>
      </c>
      <c r="B53" s="18" t="s">
        <v>168</v>
      </c>
      <c r="C53" s="32"/>
      <c r="D53" s="19"/>
      <c r="E53" s="20"/>
    </row>
    <row r="54" spans="1:10" x14ac:dyDescent="0.25">
      <c r="A54" s="17" t="s">
        <v>104</v>
      </c>
      <c r="B54" s="18" t="s">
        <v>174</v>
      </c>
      <c r="C54" s="32"/>
      <c r="D54" s="19"/>
      <c r="E54" s="20"/>
    </row>
    <row r="55" spans="1:10" x14ac:dyDescent="0.25">
      <c r="A55" s="17" t="s">
        <v>169</v>
      </c>
      <c r="B55" s="18" t="s">
        <v>146</v>
      </c>
      <c r="C55" s="32"/>
      <c r="D55" s="19">
        <f t="shared" si="0"/>
        <v>22715.187840000002</v>
      </c>
      <c r="E55" s="20">
        <v>0.81040000000000001</v>
      </c>
    </row>
    <row r="56" spans="1:10" x14ac:dyDescent="0.25">
      <c r="A56" s="17" t="s">
        <v>170</v>
      </c>
      <c r="B56" s="18" t="s">
        <v>147</v>
      </c>
      <c r="C56" s="32"/>
      <c r="D56" s="19">
        <f t="shared" si="0"/>
        <v>20153.2824</v>
      </c>
      <c r="E56" s="20">
        <v>0.71899999999999997</v>
      </c>
    </row>
    <row r="57" spans="1:10" ht="31.5" x14ac:dyDescent="0.25">
      <c r="A57" s="17" t="s">
        <v>105</v>
      </c>
      <c r="B57" s="18" t="s">
        <v>171</v>
      </c>
      <c r="C57" s="32"/>
      <c r="D57" s="19">
        <f t="shared" si="0"/>
        <v>3775.5871199999997</v>
      </c>
      <c r="E57" s="20">
        <v>0.13469999999999999</v>
      </c>
    </row>
    <row r="58" spans="1:10" x14ac:dyDescent="0.25">
      <c r="A58" s="17" t="s">
        <v>106</v>
      </c>
      <c r="B58" s="18" t="s">
        <v>52</v>
      </c>
      <c r="C58" s="32"/>
      <c r="D58" s="19">
        <f t="shared" si="0"/>
        <v>4473.5241599999999</v>
      </c>
      <c r="E58" s="20">
        <v>0.15959999999999999</v>
      </c>
      <c r="F58" s="7"/>
      <c r="G58" s="7"/>
      <c r="H58" s="7"/>
      <c r="I58" s="7"/>
      <c r="J58" s="7"/>
    </row>
    <row r="59" spans="1:10" x14ac:dyDescent="0.25">
      <c r="A59" s="17" t="s">
        <v>107</v>
      </c>
      <c r="B59" s="18" t="s">
        <v>148</v>
      </c>
      <c r="C59" s="32"/>
      <c r="D59" s="19">
        <f t="shared" si="0"/>
        <v>2074.1904</v>
      </c>
      <c r="E59" s="20">
        <v>7.3999999999999996E-2</v>
      </c>
    </row>
    <row r="60" spans="1:10" x14ac:dyDescent="0.25">
      <c r="A60" s="17" t="s">
        <v>172</v>
      </c>
      <c r="B60" s="18" t="s">
        <v>88</v>
      </c>
      <c r="C60" s="32"/>
      <c r="D60" s="19">
        <f t="shared" si="0"/>
        <v>3083.2560000000003</v>
      </c>
      <c r="E60" s="20">
        <v>0.11</v>
      </c>
    </row>
    <row r="61" spans="1:10" x14ac:dyDescent="0.25">
      <c r="A61" s="21" t="s">
        <v>173</v>
      </c>
      <c r="B61" s="22" t="s">
        <v>149</v>
      </c>
      <c r="C61" s="32"/>
      <c r="D61" s="23"/>
      <c r="E61" s="20"/>
    </row>
    <row r="62" spans="1:10" ht="31.5" x14ac:dyDescent="0.25">
      <c r="A62" s="5" t="s">
        <v>103</v>
      </c>
      <c r="B62" s="18" t="s">
        <v>84</v>
      </c>
      <c r="C62" s="32"/>
      <c r="D62" s="19">
        <f t="shared" ref="D62:D71" si="1">E62*E$2*12</f>
        <v>37839.960000000006</v>
      </c>
      <c r="E62" s="20">
        <v>1.35</v>
      </c>
    </row>
    <row r="63" spans="1:10" ht="31.5" x14ac:dyDescent="0.25">
      <c r="A63" s="5" t="s">
        <v>132</v>
      </c>
      <c r="B63" s="18" t="s">
        <v>85</v>
      </c>
      <c r="C63" s="32"/>
      <c r="D63" s="19">
        <f t="shared" si="1"/>
        <v>46977.609599999996</v>
      </c>
      <c r="E63" s="20">
        <v>1.6759999999999999</v>
      </c>
    </row>
    <row r="64" spans="1:10" ht="63" x14ac:dyDescent="0.25">
      <c r="A64" s="5" t="s">
        <v>108</v>
      </c>
      <c r="B64" s="18" t="s">
        <v>86</v>
      </c>
      <c r="C64" s="32"/>
      <c r="D64" s="19">
        <f t="shared" si="1"/>
        <v>21750.969600000004</v>
      </c>
      <c r="E64" s="20">
        <v>0.77600000000000002</v>
      </c>
      <c r="F64" s="7"/>
      <c r="G64" s="7"/>
      <c r="H64" s="7"/>
      <c r="I64" s="7"/>
      <c r="J64" s="7"/>
    </row>
    <row r="65" spans="1:10" x14ac:dyDescent="0.25">
      <c r="A65" s="5" t="s">
        <v>111</v>
      </c>
      <c r="B65" s="18" t="s">
        <v>87</v>
      </c>
      <c r="C65" s="32"/>
      <c r="D65" s="19">
        <f t="shared" si="1"/>
        <v>10651.248</v>
      </c>
      <c r="E65" s="20">
        <v>0.38</v>
      </c>
    </row>
    <row r="66" spans="1:10" x14ac:dyDescent="0.25">
      <c r="A66" s="15" t="s">
        <v>133</v>
      </c>
      <c r="B66" s="25" t="s">
        <v>150</v>
      </c>
      <c r="C66" s="32"/>
      <c r="D66" s="19"/>
      <c r="E66" s="20"/>
      <c r="F66" s="29"/>
    </row>
    <row r="67" spans="1:10" x14ac:dyDescent="0.25">
      <c r="A67" s="5" t="s">
        <v>51</v>
      </c>
      <c r="B67" s="18" t="s">
        <v>151</v>
      </c>
      <c r="C67" s="32"/>
      <c r="D67" s="19">
        <f t="shared" si="1"/>
        <v>24946.344000000001</v>
      </c>
      <c r="E67" s="20">
        <v>0.89</v>
      </c>
    </row>
    <row r="68" spans="1:10" x14ac:dyDescent="0.25">
      <c r="A68" s="5" t="s">
        <v>134</v>
      </c>
      <c r="B68" s="18" t="s">
        <v>152</v>
      </c>
      <c r="C68" s="32"/>
      <c r="D68" s="19">
        <f t="shared" si="1"/>
        <v>53200.180800000002</v>
      </c>
      <c r="E68" s="20">
        <v>1.8979999999999999</v>
      </c>
    </row>
    <row r="69" spans="1:10" x14ac:dyDescent="0.25">
      <c r="A69" s="5" t="s">
        <v>109</v>
      </c>
      <c r="B69" s="18" t="s">
        <v>153</v>
      </c>
      <c r="C69" s="32"/>
      <c r="D69" s="19">
        <f t="shared" si="1"/>
        <v>3559.7592000000004</v>
      </c>
      <c r="E69" s="20">
        <v>0.127</v>
      </c>
    </row>
    <row r="70" spans="1:10" x14ac:dyDescent="0.25">
      <c r="A70" s="5" t="s">
        <v>112</v>
      </c>
      <c r="B70" s="18" t="s">
        <v>154</v>
      </c>
      <c r="C70" s="32"/>
      <c r="D70" s="19">
        <f t="shared" si="1"/>
        <v>44567.064000000006</v>
      </c>
      <c r="E70" s="20">
        <v>1.59</v>
      </c>
      <c r="F70" s="7"/>
      <c r="G70" s="7"/>
      <c r="H70" s="7"/>
      <c r="I70" s="7"/>
      <c r="J70" s="7"/>
    </row>
    <row r="71" spans="1:10" x14ac:dyDescent="0.25">
      <c r="A71" s="5" t="s">
        <v>114</v>
      </c>
      <c r="B71" s="18" t="s">
        <v>155</v>
      </c>
      <c r="C71" s="33"/>
      <c r="D71" s="19">
        <f t="shared" si="1"/>
        <v>25254.669600000001</v>
      </c>
      <c r="E71" s="20">
        <v>0.90100000000000002</v>
      </c>
    </row>
    <row r="72" spans="1:10" x14ac:dyDescent="0.25">
      <c r="A72" s="5"/>
      <c r="B72" s="3" t="s">
        <v>53</v>
      </c>
      <c r="C72" s="6" t="s">
        <v>14</v>
      </c>
      <c r="D72" s="4">
        <f>SUM(D29:D71)</f>
        <v>531752.34456</v>
      </c>
      <c r="E72" s="4">
        <f>E29+E30+E31+E32+E33+E34+E35+E36+E37+E38+E39+E41+E42+E45+E47+E48+E49+E50+E51+E52+E55+E56+E57+E58+E59+E60+E62+E63+E64+E65+E67+E68+E69+E70+E71</f>
        <v>18.9711</v>
      </c>
      <c r="F72" s="29"/>
    </row>
    <row r="73" spans="1:10" x14ac:dyDescent="0.25">
      <c r="A73" s="36" t="s">
        <v>54</v>
      </c>
      <c r="B73" s="36"/>
      <c r="C73" s="36"/>
      <c r="D73" s="36"/>
    </row>
    <row r="74" spans="1:10" x14ac:dyDescent="0.25">
      <c r="A74" s="5" t="s">
        <v>135</v>
      </c>
      <c r="B74" s="6" t="s">
        <v>56</v>
      </c>
      <c r="C74" s="6" t="s">
        <v>57</v>
      </c>
      <c r="D74" s="12"/>
    </row>
    <row r="75" spans="1:10" x14ac:dyDescent="0.25">
      <c r="A75" s="5" t="s">
        <v>55</v>
      </c>
      <c r="B75" s="6" t="s">
        <v>59</v>
      </c>
      <c r="C75" s="6" t="s">
        <v>57</v>
      </c>
      <c r="D75" s="12"/>
    </row>
    <row r="76" spans="1:10" x14ac:dyDescent="0.25">
      <c r="A76" s="5" t="s">
        <v>58</v>
      </c>
      <c r="B76" s="6" t="s">
        <v>61</v>
      </c>
      <c r="C76" s="6" t="s">
        <v>57</v>
      </c>
      <c r="D76" s="12"/>
    </row>
    <row r="77" spans="1:10" x14ac:dyDescent="0.25">
      <c r="A77" s="5" t="s">
        <v>60</v>
      </c>
      <c r="B77" s="6" t="s">
        <v>63</v>
      </c>
      <c r="C77" s="6" t="s">
        <v>14</v>
      </c>
      <c r="D77" s="1"/>
    </row>
    <row r="78" spans="1:10" x14ac:dyDescent="0.25">
      <c r="A78" s="36" t="s">
        <v>64</v>
      </c>
      <c r="B78" s="36"/>
      <c r="C78" s="36"/>
      <c r="D78" s="36"/>
    </row>
    <row r="79" spans="1:10" x14ac:dyDescent="0.25">
      <c r="A79" s="5" t="s">
        <v>62</v>
      </c>
      <c r="B79" s="6" t="s">
        <v>13</v>
      </c>
      <c r="C79" s="6" t="s">
        <v>14</v>
      </c>
      <c r="D79" s="1">
        <v>0</v>
      </c>
    </row>
    <row r="80" spans="1:10" x14ac:dyDescent="0.25">
      <c r="A80" s="5" t="s">
        <v>65</v>
      </c>
      <c r="B80" s="6" t="s">
        <v>16</v>
      </c>
      <c r="C80" s="6" t="s">
        <v>14</v>
      </c>
      <c r="D80" s="1">
        <v>0</v>
      </c>
    </row>
    <row r="81" spans="1:4" x14ac:dyDescent="0.25">
      <c r="A81" s="5" t="s">
        <v>66</v>
      </c>
      <c r="B81" s="6" t="s">
        <v>18</v>
      </c>
      <c r="C81" s="6" t="s">
        <v>14</v>
      </c>
      <c r="D81" s="1">
        <v>0</v>
      </c>
    </row>
    <row r="82" spans="1:4" x14ac:dyDescent="0.25">
      <c r="A82" s="5" t="s">
        <v>67</v>
      </c>
      <c r="B82" s="6" t="s">
        <v>42</v>
      </c>
      <c r="C82" s="6" t="s">
        <v>14</v>
      </c>
      <c r="D82" s="1">
        <v>0</v>
      </c>
    </row>
    <row r="83" spans="1:4" x14ac:dyDescent="0.25">
      <c r="A83" s="5" t="s">
        <v>68</v>
      </c>
      <c r="B83" s="6" t="s">
        <v>70</v>
      </c>
      <c r="C83" s="6" t="s">
        <v>14</v>
      </c>
      <c r="D83" s="1">
        <v>0</v>
      </c>
    </row>
    <row r="84" spans="1:4" x14ac:dyDescent="0.25">
      <c r="A84" s="5" t="s">
        <v>69</v>
      </c>
      <c r="B84" s="6" t="s">
        <v>46</v>
      </c>
      <c r="C84" s="6" t="s">
        <v>14</v>
      </c>
      <c r="D84" s="1">
        <v>0</v>
      </c>
    </row>
    <row r="85" spans="1:4" x14ac:dyDescent="0.25">
      <c r="A85" s="36" t="s">
        <v>72</v>
      </c>
      <c r="B85" s="36"/>
      <c r="C85" s="36"/>
      <c r="D85" s="36"/>
    </row>
    <row r="86" spans="1:4" x14ac:dyDescent="0.25">
      <c r="A86" s="5" t="s">
        <v>71</v>
      </c>
      <c r="B86" s="6" t="s">
        <v>56</v>
      </c>
      <c r="C86" s="6" t="s">
        <v>57</v>
      </c>
      <c r="D86" s="12">
        <v>0</v>
      </c>
    </row>
    <row r="87" spans="1:4" x14ac:dyDescent="0.25">
      <c r="A87" s="5" t="s">
        <v>73</v>
      </c>
      <c r="B87" s="6" t="s">
        <v>59</v>
      </c>
      <c r="C87" s="6" t="s">
        <v>57</v>
      </c>
      <c r="D87" s="12">
        <v>0</v>
      </c>
    </row>
    <row r="88" spans="1:4" x14ac:dyDescent="0.25">
      <c r="A88" s="5" t="s">
        <v>74</v>
      </c>
      <c r="B88" s="6" t="s">
        <v>76</v>
      </c>
      <c r="C88" s="6" t="s">
        <v>57</v>
      </c>
      <c r="D88" s="12">
        <v>0</v>
      </c>
    </row>
    <row r="89" spans="1:4" x14ac:dyDescent="0.25">
      <c r="A89" s="5" t="s">
        <v>75</v>
      </c>
      <c r="B89" s="6" t="s">
        <v>63</v>
      </c>
      <c r="C89" s="6" t="s">
        <v>14</v>
      </c>
      <c r="D89" s="1">
        <v>0</v>
      </c>
    </row>
    <row r="90" spans="1:4" x14ac:dyDescent="0.25">
      <c r="A90" s="36" t="s">
        <v>78</v>
      </c>
      <c r="B90" s="36"/>
      <c r="C90" s="36"/>
      <c r="D90" s="36"/>
    </row>
    <row r="91" spans="1:4" x14ac:dyDescent="0.25">
      <c r="A91" s="5" t="s">
        <v>77</v>
      </c>
      <c r="B91" s="6" t="s">
        <v>80</v>
      </c>
      <c r="C91" s="6" t="s">
        <v>57</v>
      </c>
      <c r="D91" s="12">
        <v>12</v>
      </c>
    </row>
    <row r="92" spans="1:4" x14ac:dyDescent="0.25">
      <c r="A92" s="5" t="s">
        <v>79</v>
      </c>
      <c r="B92" s="6" t="s">
        <v>82</v>
      </c>
      <c r="C92" s="6" t="s">
        <v>57</v>
      </c>
      <c r="D92" s="12">
        <v>0</v>
      </c>
    </row>
    <row r="93" spans="1:4" ht="31.5" x14ac:dyDescent="0.25">
      <c r="A93" s="5" t="s">
        <v>81</v>
      </c>
      <c r="B93" s="6" t="s">
        <v>83</v>
      </c>
      <c r="C93" s="6" t="s">
        <v>14</v>
      </c>
      <c r="D93" s="1">
        <v>44600</v>
      </c>
    </row>
  </sheetData>
  <sheetProtection password="CC29" sheet="1" objects="1" scenarios="1" selectLockedCells="1" selectUnlockedCells="1"/>
  <mergeCells count="8">
    <mergeCell ref="E27:E28"/>
    <mergeCell ref="A85:D85"/>
    <mergeCell ref="A90:D90"/>
    <mergeCell ref="A2:D2"/>
    <mergeCell ref="A8:D8"/>
    <mergeCell ref="A26:D26"/>
    <mergeCell ref="A73:D73"/>
    <mergeCell ref="A78:D78"/>
  </mergeCells>
  <pageMargins left="0.7" right="0.7" top="0.75" bottom="0.75" header="0.3" footer="0.3"/>
  <pageSetup paperSize="9" scale="55" orientation="portrait" r:id="rId1"/>
  <rowBreaks count="2" manualBreakCount="2">
    <brk id="42" max="3" man="1"/>
    <brk id="6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2022-03-27T18:23:33Z</dcterms:modified>
</cp:coreProperties>
</file>