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форме'!$A$1:$D$110</definedName>
  </definedNames>
  <calcPr fullCalcOnLoad="1"/>
</workbook>
</file>

<file path=xl/sharedStrings.xml><?xml version="1.0" encoding="utf-8"?>
<sst xmlns="http://schemas.openxmlformats.org/spreadsheetml/2006/main" count="372" uniqueCount="177">
  <si>
    <t>Ремонт кровли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</si>
  <si>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</si>
  <si>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</si>
  <si>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</si>
  <si>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</si>
  <si>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</si>
  <si>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</si>
  <si>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</si>
  <si>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</si>
  <si>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</si>
  <si>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</si>
  <si>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</si>
  <si>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</si>
  <si>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</si>
  <si>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</si>
  <si>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</si>
  <si>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</si>
  <si>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</si>
  <si>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</si>
  <si>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</si>
  <si>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</si>
  <si>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</si>
  <si>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</si>
  <si>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</si>
  <si>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</si>
  <si>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</si>
  <si>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</si>
  <si>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</si>
  <si>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</si>
  <si>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</si>
  <si>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</si>
  <si>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</si>
  <si>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</si>
  <si>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</si>
  <si>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</si>
  <si>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</si>
  <si>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</si>
  <si>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</si>
  <si>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</si>
  <si>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</si>
  <si>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</si>
  <si>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</si>
  <si>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</si>
  <si>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</si>
  <si>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</si>
  <si>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</si>
  <si>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</si>
  <si>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</si>
  <si>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</si>
  <si>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</si>
  <si>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</si>
  <si>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</si>
  <si>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</si>
  <si>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</si>
  <si>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</si>
  <si>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</si>
  <si>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</si>
  <si>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</si>
  <si>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</si>
  <si>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</si>
  <si>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</si>
  <si>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</si>
  <si>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</si>
  <si>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</si>
  <si>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</si>
  <si>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</si>
  <si>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</si>
  <si>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</si>
  <si>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</si>
  <si>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</si>
  <si>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</si>
  <si>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</si>
  <si>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</si>
  <si>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</si>
  <si>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</si>
  <si>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</si>
  <si>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</si>
  <si>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</si>
  <si>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</si>
  <si>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</si>
  <si>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</si>
  <si>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</si>
  <si>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</si>
  <si>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</si>
  <si>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</si>
  <si>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</si>
  <si>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</si>
  <si>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</si>
  <si>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</si>
  <si>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</si>
  <si>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</si>
  <si>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</si>
  <si>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</si>
  <si>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</si>
  <si>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</si>
  <si>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</si>
  <si>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</si>
  <si>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</si>
  <si>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</si>
  <si>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</si>
  <si>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</si>
  <si>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</si>
  <si>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</si>
  <si>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</si>
  <si>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</si>
  <si>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</si>
  <si>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</si>
  <si>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</si>
  <si>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</si>
  <si>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</si>
  <si>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22.14</t>
  </si>
  <si>
    <t>23.14.2</t>
  </si>
  <si>
    <t>24.14.2</t>
  </si>
  <si>
    <t>25.14.2</t>
  </si>
  <si>
    <t>26.14.2</t>
  </si>
  <si>
    <t>23.14.4</t>
  </si>
  <si>
    <t>24.14.4</t>
  </si>
  <si>
    <t>25.14.4</t>
  </si>
  <si>
    <t>26.14.4</t>
  </si>
  <si>
    <t>23.14.6</t>
  </si>
  <si>
    <t>24.14.6</t>
  </si>
  <si>
    <t>25.14.6</t>
  </si>
  <si>
    <t>26.14.6</t>
  </si>
  <si>
    <t>Итого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</si>
  <si>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</si>
  <si>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</si>
  <si>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</si>
  <si>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</si>
  <si>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</si>
  <si>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</si>
  <si>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</si>
  <si>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</si>
  <si>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</si>
  <si>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</si>
  <si>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</si>
  <si>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</si>
  <si>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</si>
  <si>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</si>
  <si>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</si>
  <si>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</si>
  <si>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</si>
  <si>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</si>
  <si>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</si>
  <si>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</si>
  <si>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</si>
  <si>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</si>
  <si>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</si>
  <si>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</si>
  <si>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</si>
  <si>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</si>
  <si>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</si>
  <si>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</si>
  <si>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</si>
  <si>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</si>
  <si>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</si>
  <si>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</si>
  <si>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</si>
  <si>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</si>
  <si>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</si>
  <si>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</si>
  <si>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</si>
  <si>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</si>
  <si>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ЯРЛЫКОВА</t>
  </si>
  <si>
    <t>ВСЕГДА И ВЕЗДЕ  0</t>
  </si>
  <si>
    <t>Ремонт просевшей отмостки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</si>
  <si>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</si>
  <si>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</si>
  <si>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</si>
  <si>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</si>
  <si>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</si>
  <si>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</si>
  <si>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</si>
  <si>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</si>
  <si>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        по дому №1  ул. Железнодорожная   в  г. Липецке</t>
  </si>
  <si>
    <t>экономист</t>
  </si>
  <si>
    <t>шт</t>
  </si>
  <si>
    <t>Директор ООО "УК "Слобода"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</si>
</sst>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%20&#1046;&#1077;&#1083;&#1077;&#1079;&#1085;&#1086;&#1076;&#1086;&#1088;&#1086;&#1078;&#1085;&#1072;&#1103;,%20&#1076;.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-1509.0636860000013</v>
          </cell>
        </row>
        <row r="25">
          <cell r="D25">
            <v>10024.03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124">
          <cell r="DK124">
            <v>3154.0701971999997</v>
          </cell>
        </row>
        <row r="125">
          <cell r="DK125">
            <v>8727.963581999998</v>
          </cell>
        </row>
        <row r="126">
          <cell r="DK126">
            <v>1854.27528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23">
          <cell r="I23">
            <v>0</v>
          </cell>
          <cell r="M23">
            <v>15158.47</v>
          </cell>
          <cell r="P23">
            <v>1104.636</v>
          </cell>
          <cell r="U23">
            <v>1339.182</v>
          </cell>
          <cell r="V23">
            <v>638.68</v>
          </cell>
          <cell r="Z23">
            <v>1429.974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9">
          <cell r="D89">
            <v>1984.7482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37">
          <cell r="AB37">
            <v>174.84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view="pageBreakPreview" zoomScale="80" zoomScaleNormal="90" zoomScaleSheetLayoutView="80" zoomScalePageLayoutView="0" workbookViewId="0" topLeftCell="A1">
      <selection activeCell="D6" sqref="D6:D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12.421875" style="3" hidden="1" customWidth="1"/>
    <col min="8" max="15" width="0" style="3" hidden="1" customWidth="1"/>
    <col min="16" max="22" width="9.140625" style="3" customWidth="1"/>
    <col min="23" max="16384" width="9.140625" style="4" customWidth="1"/>
  </cols>
  <sheetData>
    <row r="1" ht="15.75">
      <c r="E1" s="3" t="s">
        <v>161</v>
      </c>
    </row>
    <row r="2" spans="1:22" s="6" customFormat="1" ht="33.75" customHeight="1">
      <c r="A2" s="42" t="s">
        <v>173</v>
      </c>
      <c r="B2" s="42"/>
      <c r="C2" s="42"/>
      <c r="D2" s="42"/>
      <c r="E2" s="5">
        <v>126.1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24</v>
      </c>
      <c r="B4" s="8" t="s">
        <v>25</v>
      </c>
      <c r="C4" s="8" t="s">
        <v>26</v>
      </c>
      <c r="D4" s="8" t="s">
        <v>27</v>
      </c>
    </row>
    <row r="5" spans="1:4" ht="15.75">
      <c r="A5" s="7" t="s">
        <v>30</v>
      </c>
      <c r="B5" s="8" t="s">
        <v>28</v>
      </c>
      <c r="C5" s="8" t="s">
        <v>29</v>
      </c>
      <c r="D5" s="9" t="s">
        <v>170</v>
      </c>
    </row>
    <row r="6" spans="1:4" ht="15.75">
      <c r="A6" s="7" t="s">
        <v>31</v>
      </c>
      <c r="B6" s="8" t="s">
        <v>32</v>
      </c>
      <c r="C6" s="8" t="s">
        <v>29</v>
      </c>
      <c r="D6" s="9" t="s">
        <v>171</v>
      </c>
    </row>
    <row r="7" spans="1:4" ht="15.75">
      <c r="A7" s="7" t="s">
        <v>19</v>
      </c>
      <c r="B7" s="8" t="s">
        <v>33</v>
      </c>
      <c r="C7" s="8" t="s">
        <v>29</v>
      </c>
      <c r="D7" s="9" t="s">
        <v>172</v>
      </c>
    </row>
    <row r="8" spans="1:4" ht="42.75" customHeight="1">
      <c r="A8" s="41" t="s">
        <v>62</v>
      </c>
      <c r="B8" s="41"/>
      <c r="C8" s="41"/>
      <c r="D8" s="41"/>
    </row>
    <row r="9" spans="1:5" ht="15.75">
      <c r="A9" s="7" t="s">
        <v>20</v>
      </c>
      <c r="B9" s="8" t="s">
        <v>34</v>
      </c>
      <c r="C9" s="8" t="s">
        <v>35</v>
      </c>
      <c r="D9" s="38">
        <f>'[1]по форме'!$D$23</f>
        <v>0</v>
      </c>
      <c r="E9" s="3" t="s">
        <v>174</v>
      </c>
    </row>
    <row r="10" spans="1:5" ht="31.5">
      <c r="A10" s="7" t="s">
        <v>21</v>
      </c>
      <c r="B10" s="8" t="s">
        <v>36</v>
      </c>
      <c r="C10" s="8" t="s">
        <v>35</v>
      </c>
      <c r="D10" s="38">
        <f>'[1]по форме'!$D$24</f>
        <v>-1509.0636860000013</v>
      </c>
      <c r="E10" s="3" t="s">
        <v>174</v>
      </c>
    </row>
    <row r="11" spans="1:5" ht="15.75">
      <c r="A11" s="7" t="s">
        <v>37</v>
      </c>
      <c r="B11" s="8" t="s">
        <v>38</v>
      </c>
      <c r="C11" s="8" t="s">
        <v>35</v>
      </c>
      <c r="D11" s="38">
        <f>'[1]по форме'!$D$25</f>
        <v>10024.03</v>
      </c>
      <c r="E11" s="3" t="s">
        <v>174</v>
      </c>
    </row>
    <row r="12" spans="1:4" ht="31.5">
      <c r="A12" s="7" t="s">
        <v>39</v>
      </c>
      <c r="B12" s="8" t="s">
        <v>40</v>
      </c>
      <c r="C12" s="8" t="s">
        <v>35</v>
      </c>
      <c r="D12" s="38">
        <f>D13+D14+D15</f>
        <v>13736.309059199999</v>
      </c>
    </row>
    <row r="13" spans="1:4" ht="15.75">
      <c r="A13" s="7" t="s">
        <v>54</v>
      </c>
      <c r="B13" s="1" t="s">
        <v>41</v>
      </c>
      <c r="C13" s="8" t="s">
        <v>35</v>
      </c>
      <c r="D13" s="38">
        <f>'[2]ук(2016)'!$DK$125</f>
        <v>8727.963581999998</v>
      </c>
    </row>
    <row r="14" spans="1:4" ht="15.75">
      <c r="A14" s="7" t="s">
        <v>55</v>
      </c>
      <c r="B14" s="1" t="s">
        <v>42</v>
      </c>
      <c r="C14" s="8" t="s">
        <v>35</v>
      </c>
      <c r="D14" s="38">
        <f>'[2]ук(2016)'!$DK$124</f>
        <v>3154.0701971999997</v>
      </c>
    </row>
    <row r="15" spans="1:4" ht="15.75">
      <c r="A15" s="7" t="s">
        <v>56</v>
      </c>
      <c r="B15" s="1" t="s">
        <v>43</v>
      </c>
      <c r="C15" s="8" t="s">
        <v>35</v>
      </c>
      <c r="D15" s="38">
        <f>'[2]ук(2016)'!$DK$126</f>
        <v>1854.27528</v>
      </c>
    </row>
    <row r="16" spans="1:5" ht="15.75">
      <c r="A16" s="1" t="s">
        <v>44</v>
      </c>
      <c r="B16" s="1" t="s">
        <v>45</v>
      </c>
      <c r="C16" s="1" t="s">
        <v>35</v>
      </c>
      <c r="D16" s="37">
        <f>D17</f>
        <v>-1422.1609408000004</v>
      </c>
      <c r="E16" s="3" t="s">
        <v>174</v>
      </c>
    </row>
    <row r="17" spans="1:5" ht="31.5">
      <c r="A17" s="1" t="s">
        <v>22</v>
      </c>
      <c r="B17" s="1" t="s">
        <v>57</v>
      </c>
      <c r="C17" s="1" t="s">
        <v>35</v>
      </c>
      <c r="D17" s="37">
        <f>D12-D25+D90+D106</f>
        <v>-1422.1609408000004</v>
      </c>
      <c r="E17" s="3" t="s">
        <v>174</v>
      </c>
    </row>
    <row r="18" spans="1:4" ht="31.5">
      <c r="A18" s="1" t="s">
        <v>166</v>
      </c>
      <c r="B18" s="1" t="s">
        <v>167</v>
      </c>
      <c r="C18" s="1" t="s">
        <v>35</v>
      </c>
      <c r="D18" s="37">
        <v>0</v>
      </c>
    </row>
    <row r="19" spans="1:4" ht="15.75">
      <c r="A19" s="1" t="s">
        <v>168</v>
      </c>
      <c r="B19" s="1" t="s">
        <v>169</v>
      </c>
      <c r="C19" s="1" t="s">
        <v>35</v>
      </c>
      <c r="D19" s="37">
        <v>0</v>
      </c>
    </row>
    <row r="20" spans="1:4" ht="15.75">
      <c r="A20" s="1" t="s">
        <v>23</v>
      </c>
      <c r="B20" s="1" t="s">
        <v>46</v>
      </c>
      <c r="C20" s="1" t="s">
        <v>35</v>
      </c>
      <c r="D20" s="37">
        <v>0</v>
      </c>
    </row>
    <row r="21" spans="1:4" ht="15.75">
      <c r="A21" s="1" t="s">
        <v>47</v>
      </c>
      <c r="B21" s="1" t="s">
        <v>48</v>
      </c>
      <c r="C21" s="1" t="s">
        <v>35</v>
      </c>
      <c r="D21" s="37">
        <v>0</v>
      </c>
    </row>
    <row r="22" spans="1:5" ht="15.75">
      <c r="A22" s="1" t="s">
        <v>49</v>
      </c>
      <c r="B22" s="1" t="s">
        <v>50</v>
      </c>
      <c r="C22" s="1" t="s">
        <v>35</v>
      </c>
      <c r="D22" s="37">
        <f>D16+D10+D9</f>
        <v>-2931.2246268000017</v>
      </c>
      <c r="E22" s="3" t="s">
        <v>174</v>
      </c>
    </row>
    <row r="23" spans="1:5" ht="15.75">
      <c r="A23" s="1" t="s">
        <v>51</v>
      </c>
      <c r="B23" s="1" t="s">
        <v>58</v>
      </c>
      <c r="C23" s="1" t="s">
        <v>35</v>
      </c>
      <c r="D23" s="37">
        <f>'[3]непоср 2017'!$I$23</f>
        <v>0</v>
      </c>
      <c r="E23" s="3" t="s">
        <v>174</v>
      </c>
    </row>
    <row r="24" spans="1:5" ht="15.75">
      <c r="A24" s="1" t="s">
        <v>52</v>
      </c>
      <c r="B24" s="1" t="s">
        <v>59</v>
      </c>
      <c r="C24" s="1" t="s">
        <v>35</v>
      </c>
      <c r="D24" s="37">
        <f>D22-D85</f>
        <v>-11457.5648268</v>
      </c>
      <c r="E24" s="3" t="s">
        <v>174</v>
      </c>
    </row>
    <row r="25" spans="1:5" ht="15.75">
      <c r="A25" s="1" t="s">
        <v>53</v>
      </c>
      <c r="B25" s="1" t="s">
        <v>60</v>
      </c>
      <c r="C25" s="1" t="s">
        <v>35</v>
      </c>
      <c r="D25" s="37">
        <f>'[3]непоср 2017'!$M$23</f>
        <v>15158.47</v>
      </c>
      <c r="E25" s="3" t="s">
        <v>174</v>
      </c>
    </row>
    <row r="26" spans="1:22" s="11" customFormat="1" ht="35.25" customHeight="1">
      <c r="A26" s="43" t="s">
        <v>61</v>
      </c>
      <c r="B26" s="43"/>
      <c r="C26" s="43"/>
      <c r="D26" s="4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72</v>
      </c>
      <c r="B27" s="13" t="s">
        <v>63</v>
      </c>
      <c r="C27" s="13" t="s">
        <v>29</v>
      </c>
      <c r="D27" s="13" t="s">
        <v>5</v>
      </c>
      <c r="E27" s="14"/>
      <c r="F27" s="14" t="s">
        <v>174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68</v>
      </c>
      <c r="B28" s="17" t="s">
        <v>64</v>
      </c>
      <c r="C28" s="17" t="s">
        <v>35</v>
      </c>
      <c r="D28" s="39">
        <f>E29</f>
        <v>1339.182</v>
      </c>
      <c r="E28" s="1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69</v>
      </c>
      <c r="B29" s="17" t="s">
        <v>65</v>
      </c>
      <c r="C29" s="17" t="s">
        <v>29</v>
      </c>
      <c r="D29" s="17" t="s">
        <v>1</v>
      </c>
      <c r="E29" s="33">
        <f>'[3]непоср 2017'!$U$23</f>
        <v>1339.182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70</v>
      </c>
      <c r="B30" s="17" t="s">
        <v>66</v>
      </c>
      <c r="C30" s="17" t="s">
        <v>29</v>
      </c>
      <c r="D30" s="17" t="s">
        <v>6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71</v>
      </c>
      <c r="B31" s="17" t="s">
        <v>26</v>
      </c>
      <c r="C31" s="17" t="s">
        <v>29</v>
      </c>
      <c r="D31" s="17" t="s">
        <v>7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73</v>
      </c>
      <c r="B32" s="17" t="s">
        <v>67</v>
      </c>
      <c r="C32" s="17" t="s">
        <v>35</v>
      </c>
      <c r="D32" s="20">
        <f>E29/E2</f>
        <v>10.620000000000001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3" customFormat="1" ht="24.75" customHeight="1">
      <c r="A33" s="32" t="s">
        <v>74</v>
      </c>
      <c r="B33" s="21" t="s">
        <v>63</v>
      </c>
      <c r="C33" s="21" t="s">
        <v>29</v>
      </c>
      <c r="D33" s="21" t="s">
        <v>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1" customFormat="1" ht="15.75">
      <c r="A34" s="24" t="s">
        <v>75</v>
      </c>
      <c r="B34" s="9" t="s">
        <v>64</v>
      </c>
      <c r="C34" s="9" t="s">
        <v>35</v>
      </c>
      <c r="D34" s="35">
        <f>E35</f>
        <v>1104.636</v>
      </c>
      <c r="E34" s="2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4" t="s">
        <v>76</v>
      </c>
      <c r="B35" s="9" t="s">
        <v>65</v>
      </c>
      <c r="C35" s="9" t="s">
        <v>29</v>
      </c>
      <c r="D35" s="9" t="s">
        <v>9</v>
      </c>
      <c r="E35" s="34">
        <f>'[3]непоср 2017'!$P$23</f>
        <v>1104.636</v>
      </c>
      <c r="F35" s="2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4" t="s">
        <v>77</v>
      </c>
      <c r="B36" s="9" t="s">
        <v>66</v>
      </c>
      <c r="C36" s="9" t="s">
        <v>29</v>
      </c>
      <c r="D36" s="9" t="s">
        <v>10</v>
      </c>
      <c r="E36" s="22"/>
      <c r="F36" s="2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4" t="s">
        <v>78</v>
      </c>
      <c r="B37" s="9" t="s">
        <v>26</v>
      </c>
      <c r="C37" s="9" t="s">
        <v>29</v>
      </c>
      <c r="D37" s="9" t="s">
        <v>7</v>
      </c>
      <c r="E37" s="2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4" t="s">
        <v>79</v>
      </c>
      <c r="B38" s="9" t="s">
        <v>67</v>
      </c>
      <c r="C38" s="9" t="s">
        <v>35</v>
      </c>
      <c r="D38" s="25">
        <f>E35/E2</f>
        <v>8.76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3" customFormat="1" ht="31.5">
      <c r="A39" s="32" t="s">
        <v>80</v>
      </c>
      <c r="B39" s="21" t="s">
        <v>63</v>
      </c>
      <c r="C39" s="21" t="s">
        <v>29</v>
      </c>
      <c r="D39" s="21" t="s">
        <v>11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s="11" customFormat="1" ht="15.75">
      <c r="A40" s="24" t="s">
        <v>81</v>
      </c>
      <c r="B40" s="9" t="s">
        <v>64</v>
      </c>
      <c r="C40" s="9" t="s">
        <v>35</v>
      </c>
      <c r="D40" s="9">
        <f>E41</f>
        <v>1854.28</v>
      </c>
      <c r="E40" s="2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>
      <c r="A41" s="24" t="s">
        <v>82</v>
      </c>
      <c r="B41" s="9" t="s">
        <v>65</v>
      </c>
      <c r="C41" s="9" t="s">
        <v>29</v>
      </c>
      <c r="D41" s="9" t="s">
        <v>4</v>
      </c>
      <c r="E41" s="22">
        <v>1854.28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4" t="s">
        <v>83</v>
      </c>
      <c r="B42" s="9" t="s">
        <v>66</v>
      </c>
      <c r="C42" s="9" t="s">
        <v>29</v>
      </c>
      <c r="D42" s="9" t="s">
        <v>10</v>
      </c>
      <c r="E42" s="22"/>
      <c r="F42" s="22" t="s">
        <v>174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15.75">
      <c r="A43" s="24" t="s">
        <v>84</v>
      </c>
      <c r="B43" s="9" t="s">
        <v>26</v>
      </c>
      <c r="C43" s="9" t="s">
        <v>29</v>
      </c>
      <c r="D43" s="9" t="s">
        <v>7</v>
      </c>
      <c r="E43" s="2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4" t="s">
        <v>85</v>
      </c>
      <c r="B44" s="9" t="s">
        <v>67</v>
      </c>
      <c r="C44" s="9" t="s">
        <v>35</v>
      </c>
      <c r="D44" s="25">
        <f>E41/E2</f>
        <v>14.704837430610628</v>
      </c>
      <c r="E44" s="2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3" customFormat="1" ht="31.5">
      <c r="A45" s="32" t="s">
        <v>87</v>
      </c>
      <c r="B45" s="21" t="s">
        <v>63</v>
      </c>
      <c r="C45" s="21" t="s">
        <v>29</v>
      </c>
      <c r="D45" s="21" t="s">
        <v>17</v>
      </c>
      <c r="E45" s="22"/>
      <c r="F45" s="2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s="11" customFormat="1" ht="15.75">
      <c r="A46" s="24" t="s">
        <v>88</v>
      </c>
      <c r="B46" s="9" t="s">
        <v>64</v>
      </c>
      <c r="C46" s="9" t="s">
        <v>35</v>
      </c>
      <c r="D46" s="35">
        <f>E47</f>
        <v>1984.7482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4" t="s">
        <v>89</v>
      </c>
      <c r="B47" s="9" t="s">
        <v>65</v>
      </c>
      <c r="C47" s="9" t="s">
        <v>29</v>
      </c>
      <c r="D47" s="9" t="s">
        <v>17</v>
      </c>
      <c r="E47" s="30">
        <f>'[4]Лист1'!$D$89</f>
        <v>1984.7482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4" t="s">
        <v>90</v>
      </c>
      <c r="B48" s="9" t="s">
        <v>66</v>
      </c>
      <c r="C48" s="9" t="s">
        <v>29</v>
      </c>
      <c r="D48" s="9" t="s">
        <v>86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4" t="s">
        <v>91</v>
      </c>
      <c r="B49" s="9" t="s">
        <v>26</v>
      </c>
      <c r="C49" s="9" t="s">
        <v>29</v>
      </c>
      <c r="D49" s="9" t="s">
        <v>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4" t="s">
        <v>92</v>
      </c>
      <c r="B50" s="9" t="s">
        <v>67</v>
      </c>
      <c r="C50" s="9" t="s">
        <v>35</v>
      </c>
      <c r="D50" s="25">
        <f>E47/E2</f>
        <v>15.739478191911182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3" customFormat="1" ht="31.5">
      <c r="A51" s="32" t="s">
        <v>94</v>
      </c>
      <c r="B51" s="21" t="s">
        <v>63</v>
      </c>
      <c r="C51" s="21" t="s">
        <v>29</v>
      </c>
      <c r="D51" s="21" t="s">
        <v>18</v>
      </c>
      <c r="E51" s="30">
        <f>'[5]дымивент'!$AB$37</f>
        <v>174.84</v>
      </c>
      <c r="F51" s="29">
        <v>3</v>
      </c>
      <c r="G51" s="10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s="11" customFormat="1" ht="15.75">
      <c r="A52" s="24" t="s">
        <v>95</v>
      </c>
      <c r="B52" s="9" t="s">
        <v>64</v>
      </c>
      <c r="C52" s="9" t="s">
        <v>35</v>
      </c>
      <c r="D52" s="9">
        <f>E51</f>
        <v>174.84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>
      <c r="A53" s="24" t="s">
        <v>96</v>
      </c>
      <c r="B53" s="9" t="s">
        <v>65</v>
      </c>
      <c r="C53" s="9" t="s">
        <v>29</v>
      </c>
      <c r="D53" s="9" t="s">
        <v>18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4" t="s">
        <v>97</v>
      </c>
      <c r="B54" s="9" t="s">
        <v>66</v>
      </c>
      <c r="C54" s="9" t="s">
        <v>29</v>
      </c>
      <c r="D54" s="9" t="s">
        <v>93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15.75">
      <c r="A55" s="24" t="s">
        <v>98</v>
      </c>
      <c r="B55" s="9" t="s">
        <v>26</v>
      </c>
      <c r="C55" s="9" t="s">
        <v>29</v>
      </c>
      <c r="D55" s="9" t="s">
        <v>175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4" t="s">
        <v>99</v>
      </c>
      <c r="B56" s="9" t="s">
        <v>67</v>
      </c>
      <c r="C56" s="9" t="s">
        <v>35</v>
      </c>
      <c r="D56" s="25">
        <f>E51/F51</f>
        <v>58.28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23" customFormat="1" ht="15.75">
      <c r="A57" s="32" t="s">
        <v>100</v>
      </c>
      <c r="B57" s="21" t="s">
        <v>63</v>
      </c>
      <c r="C57" s="21" t="s">
        <v>29</v>
      </c>
      <c r="D57" s="21" t="s">
        <v>12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s="11" customFormat="1" ht="15.75">
      <c r="A58" s="24" t="s">
        <v>101</v>
      </c>
      <c r="B58" s="9" t="s">
        <v>64</v>
      </c>
      <c r="C58" s="9" t="s">
        <v>35</v>
      </c>
      <c r="D58" s="35">
        <f>E59+E63</f>
        <v>2068.654</v>
      </c>
      <c r="E58" s="22"/>
      <c r="F58" s="2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>
      <c r="A59" s="24" t="s">
        <v>102</v>
      </c>
      <c r="B59" s="9" t="s">
        <v>65</v>
      </c>
      <c r="C59" s="9" t="s">
        <v>29</v>
      </c>
      <c r="D59" s="9" t="s">
        <v>3</v>
      </c>
      <c r="E59" s="34">
        <f>'[3]непоср 2017'!$V$23</f>
        <v>638.68</v>
      </c>
      <c r="F59" s="2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ht="15.75">
      <c r="A60" s="24" t="s">
        <v>103</v>
      </c>
      <c r="B60" s="9" t="s">
        <v>66</v>
      </c>
      <c r="C60" s="9" t="s">
        <v>29</v>
      </c>
      <c r="D60" s="9" t="s">
        <v>13</v>
      </c>
      <c r="E60" s="22"/>
      <c r="F60" s="2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15.75">
      <c r="A61" s="24" t="s">
        <v>104</v>
      </c>
      <c r="B61" s="9" t="s">
        <v>26</v>
      </c>
      <c r="C61" s="9" t="s">
        <v>29</v>
      </c>
      <c r="D61" s="9" t="s">
        <v>7</v>
      </c>
      <c r="E61" s="22"/>
      <c r="F61" s="2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4" t="s">
        <v>105</v>
      </c>
      <c r="B62" s="9" t="s">
        <v>67</v>
      </c>
      <c r="C62" s="9" t="s">
        <v>35</v>
      </c>
      <c r="D62" s="25">
        <f>E59/E2</f>
        <v>5.064869151467089</v>
      </c>
      <c r="E62" s="22"/>
      <c r="F62" s="2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31.5">
      <c r="A63" s="24" t="s">
        <v>106</v>
      </c>
      <c r="B63" s="9" t="s">
        <v>65</v>
      </c>
      <c r="C63" s="9" t="s">
        <v>29</v>
      </c>
      <c r="D63" s="9" t="s">
        <v>2</v>
      </c>
      <c r="E63" s="34">
        <f>'[3]непоср 2017'!$Z$23</f>
        <v>1429.974</v>
      </c>
      <c r="F63" s="2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4" t="s">
        <v>107</v>
      </c>
      <c r="B64" s="9" t="s">
        <v>66</v>
      </c>
      <c r="C64" s="9" t="s">
        <v>29</v>
      </c>
      <c r="D64" s="9" t="s">
        <v>10</v>
      </c>
      <c r="E64" s="22"/>
      <c r="F64" s="2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ht="15.75">
      <c r="A65" s="24" t="s">
        <v>108</v>
      </c>
      <c r="B65" s="9" t="s">
        <v>26</v>
      </c>
      <c r="C65" s="9" t="s">
        <v>29</v>
      </c>
      <c r="D65" s="9" t="s">
        <v>7</v>
      </c>
      <c r="E65" s="22"/>
      <c r="F65" s="2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ht="15.75">
      <c r="A66" s="24" t="s">
        <v>109</v>
      </c>
      <c r="B66" s="9" t="s">
        <v>67</v>
      </c>
      <c r="C66" s="9" t="s">
        <v>35</v>
      </c>
      <c r="D66" s="25">
        <f>E63/E2</f>
        <v>11.34</v>
      </c>
      <c r="E66" s="22"/>
      <c r="F66" s="2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47.25">
      <c r="A67" s="32" t="s">
        <v>124</v>
      </c>
      <c r="B67" s="21" t="s">
        <v>63</v>
      </c>
      <c r="C67" s="21" t="s">
        <v>29</v>
      </c>
      <c r="D67" s="21" t="s">
        <v>15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4" t="s">
        <v>110</v>
      </c>
      <c r="B68" s="9" t="s">
        <v>64</v>
      </c>
      <c r="C68" s="9" t="s">
        <v>35</v>
      </c>
      <c r="D68" s="31">
        <f>E69+E73+E77+E81</f>
        <v>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31.5">
      <c r="A69" s="24" t="s">
        <v>111</v>
      </c>
      <c r="B69" s="9" t="s">
        <v>65</v>
      </c>
      <c r="C69" s="9" t="s">
        <v>29</v>
      </c>
      <c r="D69" s="9" t="s">
        <v>16</v>
      </c>
      <c r="E69" s="30"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4" t="s">
        <v>112</v>
      </c>
      <c r="B70" s="9" t="s">
        <v>66</v>
      </c>
      <c r="C70" s="9" t="s">
        <v>29</v>
      </c>
      <c r="D70" s="9" t="s">
        <v>14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11" customFormat="1" ht="15.75">
      <c r="A71" s="24" t="s">
        <v>113</v>
      </c>
      <c r="B71" s="9" t="s">
        <v>26</v>
      </c>
      <c r="C71" s="9" t="s">
        <v>29</v>
      </c>
      <c r="D71" s="9" t="s">
        <v>7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s="11" customFormat="1" ht="15.75">
      <c r="A72" s="24" t="s">
        <v>114</v>
      </c>
      <c r="B72" s="9" t="s">
        <v>67</v>
      </c>
      <c r="C72" s="9" t="s">
        <v>35</v>
      </c>
      <c r="D72" s="25">
        <f>E69/E2</f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4" t="s">
        <v>115</v>
      </c>
      <c r="B73" s="9" t="s">
        <v>65</v>
      </c>
      <c r="C73" s="9" t="s">
        <v>29</v>
      </c>
      <c r="D73" s="9" t="s">
        <v>125</v>
      </c>
      <c r="E73" s="10"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4" t="s">
        <v>116</v>
      </c>
      <c r="B74" s="9" t="s">
        <v>66</v>
      </c>
      <c r="C74" s="9" t="s">
        <v>29</v>
      </c>
      <c r="D74" s="9" t="s">
        <v>14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4" t="s">
        <v>117</v>
      </c>
      <c r="B75" s="9" t="s">
        <v>26</v>
      </c>
      <c r="C75" s="9" t="s">
        <v>29</v>
      </c>
      <c r="D75" s="9" t="s">
        <v>7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4" t="s">
        <v>118</v>
      </c>
      <c r="B76" s="9" t="s">
        <v>67</v>
      </c>
      <c r="C76" s="9" t="s">
        <v>35</v>
      </c>
      <c r="D76" s="9"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31.5">
      <c r="A77" s="24" t="s">
        <v>119</v>
      </c>
      <c r="B77" s="9" t="s">
        <v>65</v>
      </c>
      <c r="C77" s="9" t="s">
        <v>29</v>
      </c>
      <c r="D77" s="9" t="s">
        <v>0</v>
      </c>
      <c r="E77" s="10">
        <v>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5.75">
      <c r="A78" s="24" t="s">
        <v>120</v>
      </c>
      <c r="B78" s="9" t="s">
        <v>66</v>
      </c>
      <c r="C78" s="9" t="s">
        <v>29</v>
      </c>
      <c r="D78" s="9" t="s">
        <v>14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15.75">
      <c r="A79" s="24" t="s">
        <v>121</v>
      </c>
      <c r="B79" s="9" t="s">
        <v>26</v>
      </c>
      <c r="C79" s="9" t="s">
        <v>29</v>
      </c>
      <c r="D79" s="9" t="s">
        <v>7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4" t="s">
        <v>122</v>
      </c>
      <c r="B80" s="9" t="s">
        <v>67</v>
      </c>
      <c r="C80" s="9" t="s">
        <v>35</v>
      </c>
      <c r="D80" s="25">
        <f>E77/E2</f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31.5">
      <c r="A81" s="24" t="s">
        <v>126</v>
      </c>
      <c r="B81" s="9" t="s">
        <v>65</v>
      </c>
      <c r="C81" s="9" t="s">
        <v>29</v>
      </c>
      <c r="D81" s="9" t="s">
        <v>164</v>
      </c>
      <c r="E81" s="10"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4" t="s">
        <v>127</v>
      </c>
      <c r="B82" s="9" t="s">
        <v>66</v>
      </c>
      <c r="C82" s="9" t="s">
        <v>29</v>
      </c>
      <c r="D82" s="9" t="s">
        <v>14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11" customFormat="1" ht="15.75">
      <c r="A83" s="24" t="s">
        <v>128</v>
      </c>
      <c r="B83" s="9" t="s">
        <v>26</v>
      </c>
      <c r="C83" s="9" t="s">
        <v>29</v>
      </c>
      <c r="D83" s="9" t="s">
        <v>7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s="11" customFormat="1" ht="15.75">
      <c r="A84" s="24" t="s">
        <v>129</v>
      </c>
      <c r="B84" s="9" t="s">
        <v>67</v>
      </c>
      <c r="C84" s="9" t="s">
        <v>35</v>
      </c>
      <c r="D84" s="25">
        <f>E81/E2</f>
        <v>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15.75">
      <c r="A85" s="24"/>
      <c r="B85" s="21" t="s">
        <v>123</v>
      </c>
      <c r="C85" s="9" t="s">
        <v>35</v>
      </c>
      <c r="D85" s="27">
        <f>SUM(D58,D28,D34,D40,D46,D52,D68)</f>
        <v>8526.340199999999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4" ht="15.75">
      <c r="A86" s="41" t="s">
        <v>130</v>
      </c>
      <c r="B86" s="41"/>
      <c r="C86" s="41"/>
      <c r="D86" s="41"/>
    </row>
    <row r="87" spans="1:5" ht="15.75">
      <c r="A87" s="7" t="s">
        <v>131</v>
      </c>
      <c r="B87" s="8" t="s">
        <v>132</v>
      </c>
      <c r="C87" s="8" t="s">
        <v>133</v>
      </c>
      <c r="D87" s="36">
        <f>'[3]непоср 2017'!$AA$23</f>
        <v>0</v>
      </c>
      <c r="E87" s="3" t="s">
        <v>174</v>
      </c>
    </row>
    <row r="88" spans="1:5" ht="15.75">
      <c r="A88" s="7" t="s">
        <v>134</v>
      </c>
      <c r="B88" s="8" t="s">
        <v>135</v>
      </c>
      <c r="C88" s="8" t="s">
        <v>133</v>
      </c>
      <c r="D88" s="8">
        <v>0</v>
      </c>
      <c r="E88" s="3" t="s">
        <v>174</v>
      </c>
    </row>
    <row r="89" spans="1:5" ht="15.75">
      <c r="A89" s="7" t="s">
        <v>136</v>
      </c>
      <c r="B89" s="8" t="s">
        <v>137</v>
      </c>
      <c r="C89" s="8" t="s">
        <v>133</v>
      </c>
      <c r="D89" s="8">
        <v>0</v>
      </c>
      <c r="E89" s="3" t="s">
        <v>174</v>
      </c>
    </row>
    <row r="90" spans="1:5" ht="15.75">
      <c r="A90" s="7" t="s">
        <v>138</v>
      </c>
      <c r="B90" s="8" t="s">
        <v>139</v>
      </c>
      <c r="C90" s="8" t="s">
        <v>35</v>
      </c>
      <c r="D90" s="8">
        <v>0</v>
      </c>
      <c r="E90" s="3" t="s">
        <v>174</v>
      </c>
    </row>
    <row r="91" spans="1:4" ht="15.75">
      <c r="A91" s="41" t="s">
        <v>140</v>
      </c>
      <c r="B91" s="41"/>
      <c r="C91" s="41"/>
      <c r="D91" s="41"/>
    </row>
    <row r="92" spans="1:5" ht="31.5">
      <c r="A92" s="7" t="s">
        <v>141</v>
      </c>
      <c r="B92" s="8" t="s">
        <v>34</v>
      </c>
      <c r="C92" s="8" t="s">
        <v>35</v>
      </c>
      <c r="D92" s="8">
        <v>0</v>
      </c>
      <c r="E92" s="3" t="s">
        <v>163</v>
      </c>
    </row>
    <row r="93" spans="1:5" ht="31.5">
      <c r="A93" s="7" t="s">
        <v>142</v>
      </c>
      <c r="B93" s="8" t="s">
        <v>36</v>
      </c>
      <c r="C93" s="8" t="s">
        <v>35</v>
      </c>
      <c r="D93" s="8">
        <v>0</v>
      </c>
      <c r="E93" s="3" t="s">
        <v>163</v>
      </c>
    </row>
    <row r="94" spans="1:5" ht="31.5">
      <c r="A94" s="7" t="s">
        <v>143</v>
      </c>
      <c r="B94" s="8" t="s">
        <v>38</v>
      </c>
      <c r="C94" s="8" t="s">
        <v>35</v>
      </c>
      <c r="D94" s="8">
        <v>0</v>
      </c>
      <c r="E94" s="3" t="s">
        <v>163</v>
      </c>
    </row>
    <row r="95" spans="1:5" ht="31.5">
      <c r="A95" s="7" t="s">
        <v>144</v>
      </c>
      <c r="B95" s="8" t="s">
        <v>58</v>
      </c>
      <c r="C95" s="8" t="s">
        <v>35</v>
      </c>
      <c r="D95" s="8">
        <v>0</v>
      </c>
      <c r="E95" s="3" t="s">
        <v>163</v>
      </c>
    </row>
    <row r="96" spans="1:5" ht="31.5">
      <c r="A96" s="7" t="s">
        <v>145</v>
      </c>
      <c r="B96" s="8" t="s">
        <v>146</v>
      </c>
      <c r="C96" s="8" t="s">
        <v>35</v>
      </c>
      <c r="D96" s="8">
        <v>0</v>
      </c>
      <c r="E96" s="3" t="s">
        <v>163</v>
      </c>
    </row>
    <row r="97" spans="1:5" ht="31.5">
      <c r="A97" s="7" t="s">
        <v>147</v>
      </c>
      <c r="B97" s="8" t="s">
        <v>60</v>
      </c>
      <c r="C97" s="8" t="s">
        <v>35</v>
      </c>
      <c r="D97" s="8">
        <v>0</v>
      </c>
      <c r="E97" s="3" t="s">
        <v>163</v>
      </c>
    </row>
    <row r="98" spans="1:4" ht="15.75">
      <c r="A98" s="41" t="s">
        <v>148</v>
      </c>
      <c r="B98" s="41"/>
      <c r="C98" s="41"/>
      <c r="D98" s="41"/>
    </row>
    <row r="99" spans="1:5" ht="31.5">
      <c r="A99" s="7" t="s">
        <v>149</v>
      </c>
      <c r="B99" s="8" t="s">
        <v>132</v>
      </c>
      <c r="C99" s="8" t="s">
        <v>133</v>
      </c>
      <c r="D99" s="8">
        <v>0</v>
      </c>
      <c r="E99" s="3" t="s">
        <v>163</v>
      </c>
    </row>
    <row r="100" spans="1:5" ht="31.5">
      <c r="A100" s="7" t="s">
        <v>150</v>
      </c>
      <c r="B100" s="8" t="s">
        <v>135</v>
      </c>
      <c r="C100" s="8" t="s">
        <v>133</v>
      </c>
      <c r="D100" s="8">
        <v>0</v>
      </c>
      <c r="E100" s="3" t="s">
        <v>163</v>
      </c>
    </row>
    <row r="101" spans="1:5" ht="31.5">
      <c r="A101" s="7" t="s">
        <v>151</v>
      </c>
      <c r="B101" s="8" t="s">
        <v>152</v>
      </c>
      <c r="C101" s="8" t="s">
        <v>133</v>
      </c>
      <c r="D101" s="8">
        <v>0</v>
      </c>
      <c r="E101" s="3" t="s">
        <v>163</v>
      </c>
    </row>
    <row r="102" spans="1:5" ht="31.5">
      <c r="A102" s="7" t="s">
        <v>153</v>
      </c>
      <c r="B102" s="8" t="s">
        <v>139</v>
      </c>
      <c r="C102" s="8" t="s">
        <v>35</v>
      </c>
      <c r="D102" s="8">
        <v>0</v>
      </c>
      <c r="E102" s="3" t="s">
        <v>163</v>
      </c>
    </row>
    <row r="103" spans="1:4" ht="15.75">
      <c r="A103" s="41" t="s">
        <v>154</v>
      </c>
      <c r="B103" s="41"/>
      <c r="C103" s="41"/>
      <c r="D103" s="41"/>
    </row>
    <row r="104" spans="1:5" ht="15.75">
      <c r="A104" s="7" t="s">
        <v>155</v>
      </c>
      <c r="B104" s="8" t="s">
        <v>156</v>
      </c>
      <c r="C104" s="8" t="s">
        <v>133</v>
      </c>
      <c r="D104" s="8">
        <v>0</v>
      </c>
      <c r="E104" s="3" t="s">
        <v>162</v>
      </c>
    </row>
    <row r="105" spans="1:5" ht="15.75">
      <c r="A105" s="7" t="s">
        <v>157</v>
      </c>
      <c r="B105" s="8" t="s">
        <v>158</v>
      </c>
      <c r="C105" s="8" t="s">
        <v>133</v>
      </c>
      <c r="D105" s="8">
        <v>0</v>
      </c>
      <c r="E105" s="3" t="s">
        <v>162</v>
      </c>
    </row>
    <row r="106" spans="1:5" ht="31.5">
      <c r="A106" s="7" t="s">
        <v>159</v>
      </c>
      <c r="B106" s="8" t="s">
        <v>160</v>
      </c>
      <c r="C106" s="8" t="s">
        <v>35</v>
      </c>
      <c r="D106" s="8">
        <v>0</v>
      </c>
      <c r="E106" s="3" t="s">
        <v>162</v>
      </c>
    </row>
    <row r="110" spans="1:4" ht="15.75">
      <c r="A110" s="40" t="s">
        <v>176</v>
      </c>
      <c r="B110" s="40"/>
      <c r="D110" s="28" t="s">
        <v>165</v>
      </c>
    </row>
  </sheetData>
  <sheetProtection/>
  <mergeCells count="8">
    <mergeCell ref="A110:B110"/>
    <mergeCell ref="A103:D103"/>
    <mergeCell ref="A2:D2"/>
    <mergeCell ref="A26:D26"/>
    <mergeCell ref="A8:D8"/>
    <mergeCell ref="A86:D86"/>
    <mergeCell ref="A91:D91"/>
    <mergeCell ref="A98:D9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2019-04-09T11:10:09Z</dcterms:modified>
  <cp:category/>
  <cp:version/>
  <cp:contentType/>
  <cp:contentStatus/>
</cp:coreProperties>
</file>