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форме'!$A$1:$G$152</definedName>
  </definedNames>
  <calcPr fullCalcOnLoad="1"/>
</workbook>
</file>

<file path=xl/sharedStrings.xml><?xml version="1.0" encoding="utf-8"?>
<sst xmlns="http://schemas.openxmlformats.org/spreadsheetml/2006/main" count="491" uniqueCount="194">
  <si>
    <t>Ремонт кровли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</si>
  <si>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</si>
  <si>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</si>
  <si>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</si>
  <si>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</si>
  <si>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</si>
  <si>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</si>
  <si>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</si>
  <si>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</si>
  <si>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</si>
  <si>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</si>
  <si>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</si>
  <si>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</si>
  <si>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</si>
  <si>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</si>
  <si>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</si>
  <si>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</si>
  <si>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</si>
  <si>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</si>
  <si>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</si>
  <si>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</si>
  <si>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</si>
  <si>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</si>
  <si>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</si>
  <si>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</si>
  <si>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</si>
  <si>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</si>
  <si>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</si>
  <si>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</si>
  <si>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</si>
  <si>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</si>
  <si>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</si>
  <si>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</si>
  <si>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</si>
  <si>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</si>
  <si>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</si>
  <si>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</si>
  <si>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</si>
  <si>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</si>
  <si>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</si>
  <si>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</si>
  <si>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</si>
  <si>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</si>
  <si>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</si>
  <si>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</si>
  <si>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</si>
  <si>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</si>
  <si>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</si>
  <si>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</si>
  <si>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</si>
  <si>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</si>
  <si>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</si>
  <si>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</si>
  <si>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</si>
  <si>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</si>
  <si>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</si>
  <si>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</si>
  <si>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</si>
  <si>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</si>
  <si>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</si>
  <si>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</si>
  <si>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</si>
  <si>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</si>
  <si>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</si>
  <si>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</si>
  <si>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</si>
  <si>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</si>
  <si>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</si>
  <si>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</si>
  <si>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</si>
  <si>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</si>
  <si>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</si>
  <si>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</si>
  <si>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</si>
  <si>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</si>
  <si>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</si>
  <si>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</si>
  <si>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</si>
  <si>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</si>
  <si>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</si>
  <si>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</si>
  <si>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</si>
  <si>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</si>
  <si>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</si>
  <si>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</si>
  <si>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</si>
  <si>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</si>
  <si>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</si>
  <si>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</si>
  <si>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</si>
  <si>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</si>
  <si>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</si>
  <si>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</si>
  <si>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</si>
  <si>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</si>
  <si>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</si>
  <si>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</si>
  <si>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</si>
  <si>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</si>
  <si>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</si>
  <si>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</si>
  <si>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</si>
  <si>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</si>
  <si>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</si>
  <si>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</si>
  <si>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</si>
  <si>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</si>
  <si>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</si>
  <si>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</si>
  <si>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</si>
  <si>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</si>
  <si>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</si>
  <si>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</si>
  <si>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21.12</t>
  </si>
  <si>
    <t>22.12.1</t>
  </si>
  <si>
    <t>23.12.3</t>
  </si>
  <si>
    <t>24.12.3</t>
  </si>
  <si>
    <t>25.12.3</t>
  </si>
  <si>
    <t>26.12.3</t>
  </si>
  <si>
    <t>22.14</t>
  </si>
  <si>
    <t>23.14.2</t>
  </si>
  <si>
    <t>24.14.2</t>
  </si>
  <si>
    <t>25.14.2</t>
  </si>
  <si>
    <t>26.14.2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</si>
  <si>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</si>
  <si>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</si>
  <si>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</si>
  <si>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</si>
  <si>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</si>
  <si>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</si>
  <si>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</si>
  <si>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</si>
  <si>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</si>
  <si>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21.14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</si>
  <si>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</si>
  <si>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</si>
  <si>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</si>
  <si>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</si>
  <si>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</si>
  <si>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</si>
  <si>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</si>
  <si>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</si>
  <si>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</si>
  <si>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</si>
  <si>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</si>
  <si>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</si>
  <si>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</si>
  <si>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</si>
  <si>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</si>
  <si>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</si>
  <si>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</si>
  <si>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</si>
  <si>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</si>
  <si>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</si>
  <si>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</si>
  <si>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</si>
  <si>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</si>
  <si>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</si>
  <si>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</si>
  <si>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</si>
  <si>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</si>
  <si>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</si>
  <si>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</si>
  <si>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</si>
  <si>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</si>
  <si>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</si>
  <si>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ЯРЛЫКОВА</t>
  </si>
  <si>
    <t>ВСЕГДА И ВЕЗДЕ  0</t>
  </si>
  <si>
    <t>Ремонт просевшей отмостки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</si>
  <si>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</si>
  <si>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</si>
  <si>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</si>
  <si>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</si>
  <si>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 Д. Шкляров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</si>
  <si>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</si>
  <si>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</si>
  <si>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</si>
  <si>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грунта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</si>
  <si>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</si>
  <si>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</si>
  <si>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</si>
  <si>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</si>
  <si>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</si>
  <si>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</si>
  <si>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</si>
  <si>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</si>
  <si>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</si>
  <si>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</si>
  <si>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</si>
  <si>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</si>
  <si>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</si>
  <si>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</si>
  <si>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                    по дому №8  ул. Адмирала Нахимова в  г. Липецке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</si>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</sst>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2" fillId="0" borderId="13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40;&#1076;&#1084;&#1080;&#1088;&#1072;&#1083;&#1072;%20&#1053;&#1072;&#1093;&#1080;&#1084;&#1086;&#1074;&#1072;,%20&#1076;.8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2;&#1099;&#1075;&#1088;&#1077;&#1073;&#1085;&#1099;&#1077;%20&#1103;&#1084;&#1099;%20&#1080;%20&#1091;&#1083;&#1080;&#1095;&#1085;&#1099;&#1077;%20&#1090;&#1091;&#1072;&#1083;&#1077;&#1090;&#1099;\&#1042;&#1099;&#1075;&#1088;&#1077;&#1073;&#1085;&#1099;&#1077;%20&#1103;&#1084;&#1099;%20&#1080;%20&#1091;&#1083;&#1080;&#1095;&#1085;&#1099;&#1077;%20&#1090;&#1091;&#1072;&#1083;&#1077;&#1090;&#1099;%20&#1086;&#1073;&#1089;&#1083;&#1091;&#1078;&#1080;&#1074;&#1072;&#1085;&#1080;&#1077;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417.93</v>
          </cell>
        </row>
        <row r="24">
          <cell r="D24">
            <v>-17449.660000000003</v>
          </cell>
        </row>
        <row r="25">
          <cell r="D25">
            <v>19528.82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122">
          <cell r="DN122">
            <v>10564.5698712</v>
          </cell>
        </row>
        <row r="123">
          <cell r="DN123">
            <v>25830.33324479999</v>
          </cell>
        </row>
        <row r="124">
          <cell r="DN124">
            <v>7409.74872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гребные ямы"/>
      <sheetName val="Уличные туалеты"/>
    </sheetNames>
    <sheetDataSet>
      <sheetData sheetId="1">
        <row r="5">
          <cell r="N5">
            <v>25778.76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tabSelected="1" view="pageBreakPreview" zoomScale="8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E1" sqref="E1:G1638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7.28125" style="4" customWidth="1"/>
    <col min="5" max="5" width="21.140625" style="4" hidden="1" customWidth="1"/>
    <col min="6" max="6" width="17.8515625" style="4" hidden="1" customWidth="1"/>
    <col min="7" max="7" width="18.7109375" style="20" hidden="1" customWidth="1"/>
    <col min="8" max="22" width="9.140625" style="4" customWidth="1"/>
    <col min="23" max="16384" width="9.140625" style="5" customWidth="1"/>
  </cols>
  <sheetData>
    <row r="1" ht="15.75">
      <c r="E1" s="4" t="s">
        <v>165</v>
      </c>
    </row>
    <row r="2" spans="1:22" s="7" customFormat="1" ht="33.75" customHeight="1">
      <c r="A2" s="42" t="s">
        <v>192</v>
      </c>
      <c r="B2" s="42"/>
      <c r="C2" s="42"/>
      <c r="D2" s="42"/>
      <c r="E2" s="6">
        <v>503.9</v>
      </c>
      <c r="F2" s="6"/>
      <c r="G2" s="15">
        <v>503.9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27</v>
      </c>
      <c r="B4" s="9" t="s">
        <v>28</v>
      </c>
      <c r="C4" s="9" t="s">
        <v>29</v>
      </c>
      <c r="D4" s="9" t="s">
        <v>30</v>
      </c>
    </row>
    <row r="5" spans="1:4" ht="15.75">
      <c r="A5" s="8" t="s">
        <v>33</v>
      </c>
      <c r="B5" s="9" t="s">
        <v>31</v>
      </c>
      <c r="C5" s="9" t="s">
        <v>32</v>
      </c>
      <c r="D5" s="10" t="s">
        <v>188</v>
      </c>
    </row>
    <row r="6" spans="1:4" ht="15.75">
      <c r="A6" s="8" t="s">
        <v>34</v>
      </c>
      <c r="B6" s="9" t="s">
        <v>35</v>
      </c>
      <c r="C6" s="9" t="s">
        <v>32</v>
      </c>
      <c r="D6" s="10" t="s">
        <v>189</v>
      </c>
    </row>
    <row r="7" spans="1:4" ht="15.75">
      <c r="A7" s="8" t="s">
        <v>22</v>
      </c>
      <c r="B7" s="9" t="s">
        <v>36</v>
      </c>
      <c r="C7" s="9" t="s">
        <v>32</v>
      </c>
      <c r="D7" s="10" t="s">
        <v>190</v>
      </c>
    </row>
    <row r="8" spans="1:4" ht="42.75" customHeight="1">
      <c r="A8" s="41" t="s">
        <v>65</v>
      </c>
      <c r="B8" s="41"/>
      <c r="C8" s="41"/>
      <c r="D8" s="41"/>
    </row>
    <row r="9" spans="1:5" ht="15.75">
      <c r="A9" s="8" t="s">
        <v>23</v>
      </c>
      <c r="B9" s="9" t="s">
        <v>37</v>
      </c>
      <c r="C9" s="9" t="s">
        <v>38</v>
      </c>
      <c r="D9" s="9">
        <f>'[1]по форме'!$D$23</f>
        <v>417.93</v>
      </c>
      <c r="E9" s="4" t="s">
        <v>191</v>
      </c>
    </row>
    <row r="10" spans="1:5" ht="31.5">
      <c r="A10" s="8" t="s">
        <v>24</v>
      </c>
      <c r="B10" s="9" t="s">
        <v>39</v>
      </c>
      <c r="C10" s="9" t="s">
        <v>38</v>
      </c>
      <c r="D10" s="33">
        <f>'[1]по форме'!$D$24</f>
        <v>-17449.660000000003</v>
      </c>
      <c r="E10" s="4" t="s">
        <v>191</v>
      </c>
    </row>
    <row r="11" spans="1:5" ht="15.75">
      <c r="A11" s="8" t="s">
        <v>40</v>
      </c>
      <c r="B11" s="9" t="s">
        <v>41</v>
      </c>
      <c r="C11" s="9" t="s">
        <v>38</v>
      </c>
      <c r="D11" s="34">
        <f>'[1]по форме'!$D$25</f>
        <v>19528.82</v>
      </c>
      <c r="E11" s="4" t="s">
        <v>191</v>
      </c>
    </row>
    <row r="12" spans="1:4" ht="31.5">
      <c r="A12" s="8" t="s">
        <v>42</v>
      </c>
      <c r="B12" s="9" t="s">
        <v>43</v>
      </c>
      <c r="C12" s="9" t="s">
        <v>38</v>
      </c>
      <c r="D12" s="35">
        <f>D13+D14+D15</f>
        <v>43804.65183599999</v>
      </c>
    </row>
    <row r="13" spans="1:4" ht="15.75">
      <c r="A13" s="8" t="s">
        <v>57</v>
      </c>
      <c r="B13" s="1" t="s">
        <v>44</v>
      </c>
      <c r="C13" s="9" t="s">
        <v>38</v>
      </c>
      <c r="D13" s="35">
        <f>'[2]ук(2016)'!$DN$123</f>
        <v>25830.33324479999</v>
      </c>
    </row>
    <row r="14" spans="1:4" ht="15.75">
      <c r="A14" s="8" t="s">
        <v>58</v>
      </c>
      <c r="B14" s="1" t="s">
        <v>45</v>
      </c>
      <c r="C14" s="9" t="s">
        <v>38</v>
      </c>
      <c r="D14" s="35">
        <f>'[2]ук(2016)'!$DN$122</f>
        <v>10564.5698712</v>
      </c>
    </row>
    <row r="15" spans="1:4" ht="15.75">
      <c r="A15" s="8" t="s">
        <v>59</v>
      </c>
      <c r="B15" s="1" t="s">
        <v>46</v>
      </c>
      <c r="C15" s="9" t="s">
        <v>38</v>
      </c>
      <c r="D15" s="35">
        <f>'[2]ук(2016)'!$DN$124</f>
        <v>7409.74872</v>
      </c>
    </row>
    <row r="16" spans="1:5" ht="15.75">
      <c r="A16" s="1" t="s">
        <v>47</v>
      </c>
      <c r="B16" s="1" t="s">
        <v>48</v>
      </c>
      <c r="C16" s="1" t="s">
        <v>38</v>
      </c>
      <c r="D16" s="36">
        <f>D17</f>
        <v>23795.29183599999</v>
      </c>
      <c r="E16" s="4" t="s">
        <v>191</v>
      </c>
    </row>
    <row r="17" spans="1:5" ht="31.5">
      <c r="A17" s="1" t="s">
        <v>25</v>
      </c>
      <c r="B17" s="1" t="s">
        <v>60</v>
      </c>
      <c r="C17" s="1" t="s">
        <v>38</v>
      </c>
      <c r="D17" s="36">
        <f>D12-D25+D148+D132</f>
        <v>23795.29183599999</v>
      </c>
      <c r="E17" s="4" t="s">
        <v>191</v>
      </c>
    </row>
    <row r="18" spans="1:4" ht="31.5">
      <c r="A18" s="1" t="s">
        <v>169</v>
      </c>
      <c r="B18" s="1" t="s">
        <v>170</v>
      </c>
      <c r="C18" s="1" t="s">
        <v>38</v>
      </c>
      <c r="D18" s="1">
        <v>0</v>
      </c>
    </row>
    <row r="19" spans="1:4" ht="15.75">
      <c r="A19" s="1" t="s">
        <v>171</v>
      </c>
      <c r="B19" s="1" t="s">
        <v>172</v>
      </c>
      <c r="C19" s="1" t="s">
        <v>38</v>
      </c>
      <c r="D19" s="1">
        <v>0</v>
      </c>
    </row>
    <row r="20" spans="1:5" ht="15.75">
      <c r="A20" s="1" t="s">
        <v>26</v>
      </c>
      <c r="B20" s="1" t="s">
        <v>49</v>
      </c>
      <c r="C20" s="1" t="s">
        <v>38</v>
      </c>
      <c r="D20" s="1">
        <v>0</v>
      </c>
      <c r="E20" s="4" t="s">
        <v>191</v>
      </c>
    </row>
    <row r="21" spans="1:5" ht="15.75">
      <c r="A21" s="1" t="s">
        <v>50</v>
      </c>
      <c r="B21" s="1" t="s">
        <v>51</v>
      </c>
      <c r="C21" s="1" t="s">
        <v>38</v>
      </c>
      <c r="D21" s="1">
        <v>0</v>
      </c>
      <c r="E21" s="4" t="s">
        <v>191</v>
      </c>
    </row>
    <row r="22" spans="1:5" ht="15.75">
      <c r="A22" s="1" t="s">
        <v>52</v>
      </c>
      <c r="B22" s="1" t="s">
        <v>53</v>
      </c>
      <c r="C22" s="1" t="s">
        <v>38</v>
      </c>
      <c r="D22" s="36">
        <f>D16+D10+D9</f>
        <v>6763.561835999986</v>
      </c>
      <c r="E22" s="4" t="s">
        <v>191</v>
      </c>
    </row>
    <row r="23" spans="1:5" ht="15.75">
      <c r="A23" s="1" t="s">
        <v>54</v>
      </c>
      <c r="B23" s="1" t="s">
        <v>61</v>
      </c>
      <c r="C23" s="1" t="s">
        <v>38</v>
      </c>
      <c r="D23" s="1">
        <v>0</v>
      </c>
      <c r="E23" s="4" t="s">
        <v>191</v>
      </c>
    </row>
    <row r="24" spans="1:5" ht="15.75">
      <c r="A24" s="1" t="s">
        <v>55</v>
      </c>
      <c r="B24" s="1" t="s">
        <v>62</v>
      </c>
      <c r="C24" s="1" t="s">
        <v>38</v>
      </c>
      <c r="D24" s="36">
        <f>D22-D127</f>
        <v>-55036.81816400001</v>
      </c>
      <c r="E24" s="4" t="s">
        <v>191</v>
      </c>
    </row>
    <row r="25" spans="1:5" ht="15.75">
      <c r="A25" s="1" t="s">
        <v>56</v>
      </c>
      <c r="B25" s="1" t="s">
        <v>63</v>
      </c>
      <c r="C25" s="1" t="s">
        <v>38</v>
      </c>
      <c r="D25" s="37">
        <v>20009.36</v>
      </c>
      <c r="E25" s="2">
        <f>D12-(D16+D10)+D132-D24+D11</f>
        <v>112024.65816400002</v>
      </c>
    </row>
    <row r="26" spans="1:22" s="12" customFormat="1" ht="35.25" customHeight="1">
      <c r="A26" s="43" t="s">
        <v>64</v>
      </c>
      <c r="B26" s="43"/>
      <c r="C26" s="43"/>
      <c r="D26" s="43"/>
      <c r="E26" s="11"/>
      <c r="F26" s="11"/>
      <c r="G26" s="2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75</v>
      </c>
      <c r="B27" s="14" t="s">
        <v>66</v>
      </c>
      <c r="C27" s="14" t="s">
        <v>32</v>
      </c>
      <c r="D27" s="14" t="s">
        <v>6</v>
      </c>
      <c r="E27" s="15"/>
      <c r="F27" s="15" t="s">
        <v>191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1" customFormat="1" ht="15.75">
      <c r="A28" s="17" t="s">
        <v>71</v>
      </c>
      <c r="B28" s="18" t="s">
        <v>67</v>
      </c>
      <c r="C28" s="18" t="s">
        <v>38</v>
      </c>
      <c r="D28" s="18">
        <f>E28</f>
        <v>5351.42</v>
      </c>
      <c r="E28" s="19">
        <f>5351.42</f>
        <v>5351.42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7" t="s">
        <v>72</v>
      </c>
      <c r="B29" s="18" t="s">
        <v>68</v>
      </c>
      <c r="C29" s="18" t="s">
        <v>32</v>
      </c>
      <c r="D29" s="18" t="s">
        <v>2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7" t="s">
        <v>73</v>
      </c>
      <c r="B30" s="18" t="s">
        <v>69</v>
      </c>
      <c r="C30" s="18" t="s">
        <v>32</v>
      </c>
      <c r="D30" s="18" t="s">
        <v>7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7" t="s">
        <v>74</v>
      </c>
      <c r="B31" s="18" t="s">
        <v>29</v>
      </c>
      <c r="C31" s="18" t="s">
        <v>32</v>
      </c>
      <c r="D31" s="18" t="s">
        <v>8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7" t="s">
        <v>76</v>
      </c>
      <c r="B32" s="18" t="s">
        <v>70</v>
      </c>
      <c r="C32" s="18" t="s">
        <v>38</v>
      </c>
      <c r="D32" s="38">
        <f>E28/E2</f>
        <v>10.620003969041477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24.75" customHeight="1">
      <c r="A33" s="32" t="s">
        <v>77</v>
      </c>
      <c r="B33" s="22" t="s">
        <v>66</v>
      </c>
      <c r="C33" s="22" t="s">
        <v>32</v>
      </c>
      <c r="D33" s="22" t="s">
        <v>9</v>
      </c>
      <c r="E33" s="23"/>
      <c r="F33" s="23"/>
      <c r="G33" s="15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78</v>
      </c>
      <c r="B34" s="10" t="s">
        <v>67</v>
      </c>
      <c r="C34" s="10" t="s">
        <v>38</v>
      </c>
      <c r="D34" s="10">
        <f>4414.16</f>
        <v>4414.16</v>
      </c>
      <c r="E34" s="23"/>
      <c r="F34" s="11"/>
      <c r="G34" s="2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5" t="s">
        <v>79</v>
      </c>
      <c r="B35" s="10" t="s">
        <v>68</v>
      </c>
      <c r="C35" s="10" t="s">
        <v>32</v>
      </c>
      <c r="D35" s="10" t="s">
        <v>10</v>
      </c>
      <c r="E35" s="19">
        <f>4414.16</f>
        <v>4414.16</v>
      </c>
      <c r="F35" s="23" t="s">
        <v>191</v>
      </c>
      <c r="G35" s="2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5" t="s">
        <v>80</v>
      </c>
      <c r="B36" s="10" t="s">
        <v>69</v>
      </c>
      <c r="C36" s="10" t="s">
        <v>32</v>
      </c>
      <c r="D36" s="10" t="s">
        <v>11</v>
      </c>
      <c r="E36" s="23"/>
      <c r="F36" s="23"/>
      <c r="G36" s="2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5" t="s">
        <v>81</v>
      </c>
      <c r="B37" s="10" t="s">
        <v>29</v>
      </c>
      <c r="C37" s="10" t="s">
        <v>32</v>
      </c>
      <c r="D37" s="10" t="s">
        <v>8</v>
      </c>
      <c r="E37" s="23"/>
      <c r="F37" s="11"/>
      <c r="G37" s="2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5" t="s">
        <v>82</v>
      </c>
      <c r="B38" s="10" t="s">
        <v>70</v>
      </c>
      <c r="C38" s="10" t="s">
        <v>38</v>
      </c>
      <c r="D38" s="26">
        <f>D34/G2</f>
        <v>8.759992061917048</v>
      </c>
      <c r="E38" s="23"/>
      <c r="F38" s="11"/>
      <c r="G38" s="2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4" customFormat="1" ht="15.75">
      <c r="A39" s="32" t="s">
        <v>83</v>
      </c>
      <c r="B39" s="22" t="s">
        <v>66</v>
      </c>
      <c r="C39" s="22" t="s">
        <v>32</v>
      </c>
      <c r="D39" s="22" t="s">
        <v>12</v>
      </c>
      <c r="E39" s="23"/>
      <c r="F39" s="23"/>
      <c r="G39" s="15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12" customFormat="1" ht="15.75">
      <c r="A40" s="25" t="s">
        <v>84</v>
      </c>
      <c r="B40" s="10" t="s">
        <v>67</v>
      </c>
      <c r="C40" s="10" t="s">
        <v>38</v>
      </c>
      <c r="D40" s="10">
        <f>E41</f>
        <v>7409.75</v>
      </c>
      <c r="E40" s="23"/>
      <c r="F40" s="11"/>
      <c r="G40" s="2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>
      <c r="A41" s="25" t="s">
        <v>85</v>
      </c>
      <c r="B41" s="10" t="s">
        <v>68</v>
      </c>
      <c r="C41" s="10" t="s">
        <v>32</v>
      </c>
      <c r="D41" s="10" t="s">
        <v>5</v>
      </c>
      <c r="E41" s="19">
        <v>7409.75</v>
      </c>
      <c r="F41" s="11"/>
      <c r="G41" s="2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5" t="s">
        <v>86</v>
      </c>
      <c r="B42" s="10" t="s">
        <v>69</v>
      </c>
      <c r="C42" s="10" t="s">
        <v>32</v>
      </c>
      <c r="D42" s="10" t="s">
        <v>11</v>
      </c>
      <c r="E42" s="23"/>
      <c r="F42" s="23" t="s">
        <v>191</v>
      </c>
      <c r="G42" s="2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15.75">
      <c r="A43" s="25" t="s">
        <v>87</v>
      </c>
      <c r="B43" s="10" t="s">
        <v>29</v>
      </c>
      <c r="C43" s="10" t="s">
        <v>32</v>
      </c>
      <c r="D43" s="10" t="s">
        <v>8</v>
      </c>
      <c r="E43" s="23"/>
      <c r="F43" s="11"/>
      <c r="G43" s="2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5" t="s">
        <v>88</v>
      </c>
      <c r="B44" s="10" t="s">
        <v>70</v>
      </c>
      <c r="C44" s="10" t="s">
        <v>38</v>
      </c>
      <c r="D44" s="26">
        <f>E41/E2</f>
        <v>14.704802540186545</v>
      </c>
      <c r="E44" s="23"/>
      <c r="F44" s="11"/>
      <c r="G44" s="2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4" customFormat="1" ht="31.5">
      <c r="A45" s="32" t="s">
        <v>90</v>
      </c>
      <c r="B45" s="22" t="s">
        <v>66</v>
      </c>
      <c r="C45" s="22" t="s">
        <v>32</v>
      </c>
      <c r="D45" s="22" t="s">
        <v>20</v>
      </c>
      <c r="E45" s="23"/>
      <c r="F45" s="27"/>
      <c r="G45" s="15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12" customFormat="1" ht="15.75">
      <c r="A46" s="25" t="s">
        <v>91</v>
      </c>
      <c r="B46" s="10" t="s">
        <v>67</v>
      </c>
      <c r="C46" s="10" t="s">
        <v>38</v>
      </c>
      <c r="D46" s="10">
        <f>E47</f>
        <v>3910.47</v>
      </c>
      <c r="E46" s="11"/>
      <c r="F46" s="11"/>
      <c r="G46" s="2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5" t="s">
        <v>92</v>
      </c>
      <c r="B47" s="10" t="s">
        <v>68</v>
      </c>
      <c r="C47" s="10" t="s">
        <v>32</v>
      </c>
      <c r="D47" s="10" t="s">
        <v>20</v>
      </c>
      <c r="E47" s="11">
        <f>3910.47</f>
        <v>3910.47</v>
      </c>
      <c r="F47" s="11"/>
      <c r="G47" s="2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5" t="s">
        <v>93</v>
      </c>
      <c r="B48" s="10" t="s">
        <v>69</v>
      </c>
      <c r="C48" s="10" t="s">
        <v>32</v>
      </c>
      <c r="D48" s="10" t="s">
        <v>89</v>
      </c>
      <c r="E48" s="11"/>
      <c r="F48" s="11"/>
      <c r="G48" s="2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5" t="s">
        <v>94</v>
      </c>
      <c r="B49" s="10" t="s">
        <v>29</v>
      </c>
      <c r="C49" s="10" t="s">
        <v>32</v>
      </c>
      <c r="D49" s="10" t="s">
        <v>8</v>
      </c>
      <c r="E49" s="11"/>
      <c r="F49" s="11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5" t="s">
        <v>95</v>
      </c>
      <c r="B50" s="10" t="s">
        <v>70</v>
      </c>
      <c r="C50" s="10" t="s">
        <v>38</v>
      </c>
      <c r="D50" s="26">
        <f>E47/E2</f>
        <v>7.760408811272078</v>
      </c>
      <c r="E50" s="11"/>
      <c r="F50" s="11"/>
      <c r="G50" s="2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4" customFormat="1" ht="31.5">
      <c r="A51" s="32" t="s">
        <v>97</v>
      </c>
      <c r="B51" s="22" t="s">
        <v>66</v>
      </c>
      <c r="C51" s="22" t="s">
        <v>32</v>
      </c>
      <c r="D51" s="22" t="s">
        <v>21</v>
      </c>
      <c r="E51" s="11">
        <f>270.21</f>
        <v>270.21</v>
      </c>
      <c r="F51" s="23">
        <v>17</v>
      </c>
      <c r="G51" s="1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12" customFormat="1" ht="15.75">
      <c r="A52" s="25" t="s">
        <v>98</v>
      </c>
      <c r="B52" s="10" t="s">
        <v>67</v>
      </c>
      <c r="C52" s="10" t="s">
        <v>38</v>
      </c>
      <c r="D52" s="10">
        <f>E51</f>
        <v>270.21</v>
      </c>
      <c r="E52" s="11"/>
      <c r="F52" s="11"/>
      <c r="G52" s="2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>
      <c r="A53" s="25" t="s">
        <v>99</v>
      </c>
      <c r="B53" s="10" t="s">
        <v>68</v>
      </c>
      <c r="C53" s="10" t="s">
        <v>32</v>
      </c>
      <c r="D53" s="10" t="s">
        <v>21</v>
      </c>
      <c r="E53" s="11"/>
      <c r="F53" s="11"/>
      <c r="G53" s="2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5" t="s">
        <v>100</v>
      </c>
      <c r="B54" s="10" t="s">
        <v>69</v>
      </c>
      <c r="C54" s="10" t="s">
        <v>32</v>
      </c>
      <c r="D54" s="10" t="s">
        <v>96</v>
      </c>
      <c r="E54" s="11"/>
      <c r="F54" s="11"/>
      <c r="G54" s="2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15.75">
      <c r="A55" s="25" t="s">
        <v>101</v>
      </c>
      <c r="B55" s="10" t="s">
        <v>29</v>
      </c>
      <c r="C55" s="10" t="s">
        <v>32</v>
      </c>
      <c r="D55" s="10" t="s">
        <v>8</v>
      </c>
      <c r="E55" s="11"/>
      <c r="F55" s="11"/>
      <c r="G55" s="2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5" t="s">
        <v>102</v>
      </c>
      <c r="B56" s="10" t="s">
        <v>70</v>
      </c>
      <c r="C56" s="10" t="s">
        <v>38</v>
      </c>
      <c r="D56" s="26">
        <f>E51/F51</f>
        <v>15.89470588235294</v>
      </c>
      <c r="E56" s="11"/>
      <c r="F56" s="11"/>
      <c r="G56" s="2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4" customFormat="1" ht="15.75">
      <c r="A57" s="32" t="s">
        <v>103</v>
      </c>
      <c r="B57" s="22" t="s">
        <v>66</v>
      </c>
      <c r="C57" s="22" t="s">
        <v>32</v>
      </c>
      <c r="D57" s="22" t="s">
        <v>13</v>
      </c>
      <c r="E57" s="23"/>
      <c r="F57" s="23"/>
      <c r="G57" s="15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2" customFormat="1" ht="15.75">
      <c r="A58" s="25" t="s">
        <v>104</v>
      </c>
      <c r="B58" s="10" t="s">
        <v>67</v>
      </c>
      <c r="C58" s="10" t="s">
        <v>38</v>
      </c>
      <c r="D58" s="39">
        <f>E59+E63+E64</f>
        <v>34045.17</v>
      </c>
      <c r="E58" s="23"/>
      <c r="F58" s="23"/>
      <c r="G58" s="2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>
      <c r="A59" s="25" t="s">
        <v>105</v>
      </c>
      <c r="B59" s="10" t="s">
        <v>68</v>
      </c>
      <c r="C59" s="10" t="s">
        <v>32</v>
      </c>
      <c r="D59" s="10" t="s">
        <v>4</v>
      </c>
      <c r="E59" s="19">
        <f>2552.18</f>
        <v>2552.18</v>
      </c>
      <c r="F59" s="23"/>
      <c r="G59" s="2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ht="15.75">
      <c r="A60" s="25" t="s">
        <v>106</v>
      </c>
      <c r="B60" s="10" t="s">
        <v>69</v>
      </c>
      <c r="C60" s="10" t="s">
        <v>32</v>
      </c>
      <c r="D60" s="10" t="s">
        <v>14</v>
      </c>
      <c r="E60" s="23"/>
      <c r="F60" s="23"/>
      <c r="G60" s="2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15.75">
      <c r="A61" s="25" t="s">
        <v>107</v>
      </c>
      <c r="B61" s="10" t="s">
        <v>29</v>
      </c>
      <c r="C61" s="10" t="s">
        <v>32</v>
      </c>
      <c r="D61" s="10" t="s">
        <v>8</v>
      </c>
      <c r="E61" s="23"/>
      <c r="F61" s="23"/>
      <c r="G61" s="2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5" t="s">
        <v>108</v>
      </c>
      <c r="B62" s="10" t="s">
        <v>70</v>
      </c>
      <c r="C62" s="10" t="s">
        <v>38</v>
      </c>
      <c r="D62" s="26">
        <f>E59/E2</f>
        <v>5.064854137725739</v>
      </c>
      <c r="E62" s="23"/>
      <c r="F62" s="23"/>
      <c r="G62" s="2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>
      <c r="A63" s="25" t="s">
        <v>109</v>
      </c>
      <c r="B63" s="10" t="s">
        <v>68</v>
      </c>
      <c r="C63" s="10" t="s">
        <v>32</v>
      </c>
      <c r="D63" s="10" t="s">
        <v>3</v>
      </c>
      <c r="E63" s="19">
        <f>5714.23+'[3]Уличные туалеты'!$N$5</f>
        <v>31492.989999999998</v>
      </c>
      <c r="F63" s="23"/>
      <c r="G63" s="2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5" t="s">
        <v>110</v>
      </c>
      <c r="B64" s="10" t="s">
        <v>69</v>
      </c>
      <c r="C64" s="10" t="s">
        <v>32</v>
      </c>
      <c r="D64" s="10" t="s">
        <v>11</v>
      </c>
      <c r="E64" s="31"/>
      <c r="F64" s="23"/>
      <c r="G64" s="2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ht="15.75">
      <c r="A65" s="25" t="s">
        <v>111</v>
      </c>
      <c r="B65" s="10" t="s">
        <v>29</v>
      </c>
      <c r="C65" s="10" t="s">
        <v>32</v>
      </c>
      <c r="D65" s="10" t="s">
        <v>8</v>
      </c>
      <c r="E65" s="23"/>
      <c r="F65" s="23"/>
      <c r="G65" s="2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ht="15.75">
      <c r="A66" s="25" t="s">
        <v>112</v>
      </c>
      <c r="B66" s="10" t="s">
        <v>70</v>
      </c>
      <c r="C66" s="10" t="s">
        <v>38</v>
      </c>
      <c r="D66" s="26">
        <f>E63/E2+E64/E2</f>
        <v>62.498491764238935</v>
      </c>
      <c r="E66" s="23"/>
      <c r="F66" s="23"/>
      <c r="G66" s="2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24" customFormat="1" ht="72.75" customHeight="1">
      <c r="A67" s="32" t="s">
        <v>113</v>
      </c>
      <c r="B67" s="22" t="s">
        <v>66</v>
      </c>
      <c r="C67" s="22" t="s">
        <v>32</v>
      </c>
      <c r="D67" s="22" t="s">
        <v>16</v>
      </c>
      <c r="E67" s="23"/>
      <c r="F67" s="11"/>
      <c r="G67" s="1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s="12" customFormat="1" ht="15.75">
      <c r="A68" s="25" t="s">
        <v>114</v>
      </c>
      <c r="B68" s="10" t="s">
        <v>67</v>
      </c>
      <c r="C68" s="10" t="s">
        <v>38</v>
      </c>
      <c r="D68" s="10">
        <f>E109</f>
        <v>241.49</v>
      </c>
      <c r="E68" s="11"/>
      <c r="F68" s="11"/>
      <c r="G68" s="2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31.5">
      <c r="A69" s="25"/>
      <c r="B69" s="10" t="s">
        <v>68</v>
      </c>
      <c r="C69" s="10" t="s">
        <v>32</v>
      </c>
      <c r="D69" s="10" t="s">
        <v>174</v>
      </c>
      <c r="E69" s="30">
        <v>0</v>
      </c>
      <c r="F69" s="11"/>
      <c r="G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5"/>
      <c r="B70" s="10" t="s">
        <v>69</v>
      </c>
      <c r="C70" s="10" t="s">
        <v>32</v>
      </c>
      <c r="D70" s="10" t="s">
        <v>14</v>
      </c>
      <c r="E70" s="11"/>
      <c r="F70" s="11"/>
      <c r="G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ht="15.75">
      <c r="A71" s="25"/>
      <c r="B71" s="10" t="s">
        <v>29</v>
      </c>
      <c r="C71" s="10" t="s">
        <v>32</v>
      </c>
      <c r="D71" s="10" t="s">
        <v>8</v>
      </c>
      <c r="E71" s="11"/>
      <c r="F71" s="11"/>
      <c r="G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15.75">
      <c r="A72" s="25"/>
      <c r="B72" s="10" t="s">
        <v>70</v>
      </c>
      <c r="C72" s="10" t="s">
        <v>38</v>
      </c>
      <c r="D72" s="26">
        <f>E69/E2</f>
        <v>0</v>
      </c>
      <c r="E72" s="11"/>
      <c r="F72" s="11"/>
      <c r="G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5"/>
      <c r="B73" s="10" t="s">
        <v>68</v>
      </c>
      <c r="C73" s="10" t="s">
        <v>32</v>
      </c>
      <c r="D73" s="10" t="s">
        <v>175</v>
      </c>
      <c r="E73" s="30">
        <v>0</v>
      </c>
      <c r="F73" s="11"/>
      <c r="G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5"/>
      <c r="B74" s="10" t="s">
        <v>69</v>
      </c>
      <c r="C74" s="10" t="s">
        <v>32</v>
      </c>
      <c r="D74" s="10" t="s">
        <v>176</v>
      </c>
      <c r="E74" s="11"/>
      <c r="F74" s="11"/>
      <c r="G74" s="2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5"/>
      <c r="B75" s="10" t="s">
        <v>29</v>
      </c>
      <c r="C75" s="10" t="s">
        <v>32</v>
      </c>
      <c r="D75" s="10" t="s">
        <v>8</v>
      </c>
      <c r="E75" s="11"/>
      <c r="F75" s="11"/>
      <c r="G75" s="2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5"/>
      <c r="B76" s="10" t="s">
        <v>70</v>
      </c>
      <c r="C76" s="10" t="s">
        <v>38</v>
      </c>
      <c r="D76" s="26">
        <f>E73/E2</f>
        <v>0</v>
      </c>
      <c r="E76" s="11"/>
      <c r="F76" s="11"/>
      <c r="G76" s="2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31.5">
      <c r="A77" s="25"/>
      <c r="B77" s="10" t="s">
        <v>68</v>
      </c>
      <c r="C77" s="10" t="s">
        <v>32</v>
      </c>
      <c r="D77" s="10" t="s">
        <v>1</v>
      </c>
      <c r="E77" s="30">
        <f>392.61</f>
        <v>392.61</v>
      </c>
      <c r="F77" s="11"/>
      <c r="G77" s="2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15.75">
      <c r="A78" s="25"/>
      <c r="B78" s="10" t="s">
        <v>69</v>
      </c>
      <c r="C78" s="10" t="s">
        <v>32</v>
      </c>
      <c r="D78" s="10" t="s">
        <v>17</v>
      </c>
      <c r="E78" s="11"/>
      <c r="F78" s="11"/>
      <c r="G78" s="2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15.75">
      <c r="A79" s="25"/>
      <c r="B79" s="10" t="s">
        <v>29</v>
      </c>
      <c r="C79" s="10" t="s">
        <v>32</v>
      </c>
      <c r="D79" s="10" t="s">
        <v>8</v>
      </c>
      <c r="E79" s="11"/>
      <c r="F79" s="11"/>
      <c r="G79" s="2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5"/>
      <c r="B80" s="10" t="s">
        <v>70</v>
      </c>
      <c r="C80" s="10" t="s">
        <v>38</v>
      </c>
      <c r="D80" s="26">
        <f>E77/E2</f>
        <v>0.7791426870410797</v>
      </c>
      <c r="E80" s="11"/>
      <c r="F80" s="11"/>
      <c r="G80" s="2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31.5">
      <c r="A81" s="25"/>
      <c r="B81" s="10" t="s">
        <v>68</v>
      </c>
      <c r="C81" s="10" t="s">
        <v>32</v>
      </c>
      <c r="D81" s="10" t="s">
        <v>177</v>
      </c>
      <c r="E81" s="30">
        <v>0</v>
      </c>
      <c r="F81" s="11"/>
      <c r="G81" s="2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5"/>
      <c r="B82" s="10" t="s">
        <v>69</v>
      </c>
      <c r="C82" s="10" t="s">
        <v>32</v>
      </c>
      <c r="D82" s="10" t="s">
        <v>178</v>
      </c>
      <c r="E82" s="11"/>
      <c r="F82" s="11"/>
      <c r="G82" s="2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15.75">
      <c r="A83" s="25"/>
      <c r="B83" s="10" t="s">
        <v>29</v>
      </c>
      <c r="C83" s="10" t="s">
        <v>32</v>
      </c>
      <c r="D83" s="10" t="s">
        <v>8</v>
      </c>
      <c r="E83" s="11"/>
      <c r="F83" s="11"/>
      <c r="G83" s="2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ht="15.75">
      <c r="A84" s="25"/>
      <c r="B84" s="10" t="s">
        <v>70</v>
      </c>
      <c r="C84" s="10" t="s">
        <v>38</v>
      </c>
      <c r="D84" s="26">
        <f>E81/E2</f>
        <v>0</v>
      </c>
      <c r="E84" s="11"/>
      <c r="F84" s="11"/>
      <c r="G84" s="2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47.25">
      <c r="A85" s="25"/>
      <c r="B85" s="10" t="s">
        <v>68</v>
      </c>
      <c r="C85" s="10" t="s">
        <v>32</v>
      </c>
      <c r="D85" s="10" t="s">
        <v>179</v>
      </c>
      <c r="E85" s="30">
        <v>0</v>
      </c>
      <c r="F85" s="11"/>
      <c r="G85" s="2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5"/>
      <c r="B86" s="10" t="s">
        <v>69</v>
      </c>
      <c r="C86" s="10" t="s">
        <v>32</v>
      </c>
      <c r="D86" s="10" t="s">
        <v>180</v>
      </c>
      <c r="E86" s="11"/>
      <c r="F86" s="11"/>
      <c r="G86" s="2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5"/>
      <c r="B87" s="10" t="s">
        <v>29</v>
      </c>
      <c r="C87" s="10" t="s">
        <v>32</v>
      </c>
      <c r="D87" s="10" t="s">
        <v>8</v>
      </c>
      <c r="E87" s="11"/>
      <c r="F87" s="11"/>
      <c r="G87" s="2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5"/>
      <c r="B88" s="10" t="s">
        <v>70</v>
      </c>
      <c r="C88" s="10" t="s">
        <v>38</v>
      </c>
      <c r="D88" s="26">
        <f>E85/E2</f>
        <v>0</v>
      </c>
      <c r="E88" s="11"/>
      <c r="F88" s="11"/>
      <c r="G88" s="2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ht="31.5">
      <c r="A89" s="25"/>
      <c r="B89" s="10" t="s">
        <v>68</v>
      </c>
      <c r="C89" s="10" t="s">
        <v>32</v>
      </c>
      <c r="D89" s="10" t="s">
        <v>181</v>
      </c>
      <c r="E89" s="30">
        <v>0</v>
      </c>
      <c r="F89" s="11"/>
      <c r="G89" s="2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12" customFormat="1" ht="15.75">
      <c r="A90" s="25"/>
      <c r="B90" s="10" t="s">
        <v>69</v>
      </c>
      <c r="C90" s="10" t="s">
        <v>32</v>
      </c>
      <c r="D90" s="10" t="s">
        <v>182</v>
      </c>
      <c r="E90" s="11"/>
      <c r="F90" s="11"/>
      <c r="G90" s="2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15.75">
      <c r="A91" s="25"/>
      <c r="B91" s="10" t="s">
        <v>29</v>
      </c>
      <c r="C91" s="10" t="s">
        <v>32</v>
      </c>
      <c r="D91" s="10" t="s">
        <v>8</v>
      </c>
      <c r="E91" s="11"/>
      <c r="F91" s="11"/>
      <c r="G91" s="2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5"/>
      <c r="B92" s="10" t="s">
        <v>70</v>
      </c>
      <c r="C92" s="10" t="s">
        <v>38</v>
      </c>
      <c r="D92" s="26">
        <f>E89/E2</f>
        <v>0</v>
      </c>
      <c r="E92" s="11"/>
      <c r="F92" s="11"/>
      <c r="G92" s="2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31.5">
      <c r="A93" s="25"/>
      <c r="B93" s="10" t="s">
        <v>68</v>
      </c>
      <c r="C93" s="10" t="s">
        <v>32</v>
      </c>
      <c r="D93" s="10" t="s">
        <v>183</v>
      </c>
      <c r="E93" s="30">
        <v>0</v>
      </c>
      <c r="F93" s="11"/>
      <c r="G93" s="2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5"/>
      <c r="B94" s="10" t="s">
        <v>69</v>
      </c>
      <c r="C94" s="10" t="s">
        <v>32</v>
      </c>
      <c r="D94" s="10" t="s">
        <v>15</v>
      </c>
      <c r="E94" s="11"/>
      <c r="F94" s="11"/>
      <c r="G94" s="2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15.75">
      <c r="A95" s="25"/>
      <c r="B95" s="10" t="s">
        <v>29</v>
      </c>
      <c r="C95" s="10" t="s">
        <v>32</v>
      </c>
      <c r="D95" s="10" t="s">
        <v>8</v>
      </c>
      <c r="E95" s="11"/>
      <c r="F95" s="11"/>
      <c r="G95" s="2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5"/>
      <c r="B96" s="10" t="s">
        <v>70</v>
      </c>
      <c r="C96" s="10" t="s">
        <v>38</v>
      </c>
      <c r="D96" s="26">
        <f>E93/E2</f>
        <v>0</v>
      </c>
      <c r="E96" s="11"/>
      <c r="F96" s="11"/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31.5">
      <c r="A97" s="25"/>
      <c r="B97" s="10" t="s">
        <v>68</v>
      </c>
      <c r="C97" s="10" t="s">
        <v>32</v>
      </c>
      <c r="D97" s="10" t="s">
        <v>184</v>
      </c>
      <c r="E97" s="30">
        <v>0</v>
      </c>
      <c r="F97" s="11"/>
      <c r="G97" s="2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5"/>
      <c r="B98" s="10" t="s">
        <v>69</v>
      </c>
      <c r="C98" s="10" t="s">
        <v>32</v>
      </c>
      <c r="D98" s="10" t="s">
        <v>178</v>
      </c>
      <c r="E98" s="11"/>
      <c r="F98" s="11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12" customFormat="1" ht="15.75">
      <c r="A99" s="25"/>
      <c r="B99" s="10" t="s">
        <v>29</v>
      </c>
      <c r="C99" s="10" t="s">
        <v>32</v>
      </c>
      <c r="D99" s="10" t="s">
        <v>8</v>
      </c>
      <c r="E99" s="11"/>
      <c r="F99" s="11"/>
      <c r="G99" s="2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12" customFormat="1" ht="15.75">
      <c r="A100" s="25"/>
      <c r="B100" s="10" t="s">
        <v>70</v>
      </c>
      <c r="C100" s="10" t="s">
        <v>38</v>
      </c>
      <c r="D100" s="26">
        <f>E97/E2</f>
        <v>0</v>
      </c>
      <c r="E100" s="11"/>
      <c r="F100" s="11"/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5"/>
      <c r="B101" s="10" t="s">
        <v>68</v>
      </c>
      <c r="C101" s="10" t="s">
        <v>32</v>
      </c>
      <c r="D101" s="10" t="s">
        <v>185</v>
      </c>
      <c r="E101" s="30">
        <v>0</v>
      </c>
      <c r="F101" s="11"/>
      <c r="G101" s="2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5"/>
      <c r="B102" s="10" t="s">
        <v>69</v>
      </c>
      <c r="C102" s="10" t="s">
        <v>32</v>
      </c>
      <c r="D102" s="10" t="s">
        <v>182</v>
      </c>
      <c r="E102" s="11"/>
      <c r="F102" s="11"/>
      <c r="G102" s="2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5"/>
      <c r="B103" s="10" t="s">
        <v>29</v>
      </c>
      <c r="C103" s="10" t="s">
        <v>32</v>
      </c>
      <c r="D103" s="10" t="s">
        <v>8</v>
      </c>
      <c r="E103" s="11"/>
      <c r="F103" s="11"/>
      <c r="G103" s="20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15.75">
      <c r="A104" s="25"/>
      <c r="B104" s="10" t="s">
        <v>70</v>
      </c>
      <c r="C104" s="10" t="s">
        <v>38</v>
      </c>
      <c r="D104" s="26">
        <f>E101/E2</f>
        <v>0</v>
      </c>
      <c r="E104" s="11"/>
      <c r="F104" s="11"/>
      <c r="G104" s="2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5"/>
      <c r="B105" s="10" t="s">
        <v>68</v>
      </c>
      <c r="C105" s="10" t="s">
        <v>32</v>
      </c>
      <c r="D105" s="26" t="s">
        <v>186</v>
      </c>
      <c r="E105" s="30">
        <v>0</v>
      </c>
      <c r="F105" s="11"/>
      <c r="G105" s="20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5"/>
      <c r="B106" s="10" t="s">
        <v>69</v>
      </c>
      <c r="C106" s="10" t="s">
        <v>32</v>
      </c>
      <c r="D106" s="26" t="s">
        <v>178</v>
      </c>
      <c r="E106" s="11"/>
      <c r="F106" s="11"/>
      <c r="G106" s="2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5"/>
      <c r="B107" s="10" t="s">
        <v>29</v>
      </c>
      <c r="C107" s="10" t="s">
        <v>32</v>
      </c>
      <c r="D107" s="26" t="s">
        <v>8</v>
      </c>
      <c r="E107" s="11"/>
      <c r="F107" s="11"/>
      <c r="G107" s="2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5"/>
      <c r="B108" s="10" t="s">
        <v>70</v>
      </c>
      <c r="C108" s="10" t="s">
        <v>38</v>
      </c>
      <c r="D108" s="26">
        <f>E105/E2</f>
        <v>0</v>
      </c>
      <c r="E108" s="11"/>
      <c r="F108" s="11"/>
      <c r="G108" s="2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12" customFormat="1" ht="31.5">
      <c r="A109" s="25" t="s">
        <v>115</v>
      </c>
      <c r="B109" s="10" t="s">
        <v>68</v>
      </c>
      <c r="C109" s="10" t="s">
        <v>32</v>
      </c>
      <c r="D109" s="26" t="s">
        <v>187</v>
      </c>
      <c r="E109" s="30">
        <f>241.49</f>
        <v>241.49</v>
      </c>
      <c r="F109" s="11"/>
      <c r="G109" s="2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12" customFormat="1" ht="15.75">
      <c r="A110" s="25" t="s">
        <v>116</v>
      </c>
      <c r="B110" s="10" t="s">
        <v>69</v>
      </c>
      <c r="C110" s="10" t="s">
        <v>32</v>
      </c>
      <c r="D110" s="26" t="s">
        <v>15</v>
      </c>
      <c r="E110" s="11"/>
      <c r="F110" s="11"/>
      <c r="G110" s="2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15.75">
      <c r="A111" s="25" t="s">
        <v>117</v>
      </c>
      <c r="B111" s="10" t="s">
        <v>29</v>
      </c>
      <c r="C111" s="10" t="s">
        <v>32</v>
      </c>
      <c r="D111" s="26" t="s">
        <v>8</v>
      </c>
      <c r="E111" s="11"/>
      <c r="F111" s="11"/>
      <c r="G111" s="2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5" t="s">
        <v>118</v>
      </c>
      <c r="B112" s="10" t="s">
        <v>70</v>
      </c>
      <c r="C112" s="10" t="s">
        <v>38</v>
      </c>
      <c r="D112" s="26">
        <f>E109/E2</f>
        <v>0.4792419130779917</v>
      </c>
      <c r="E112" s="11"/>
      <c r="F112" s="11"/>
      <c r="G112" s="2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47.25">
      <c r="A113" s="32" t="s">
        <v>133</v>
      </c>
      <c r="B113" s="22" t="s">
        <v>66</v>
      </c>
      <c r="C113" s="22" t="s">
        <v>32</v>
      </c>
      <c r="D113" s="22" t="s">
        <v>18</v>
      </c>
      <c r="E113" s="11"/>
      <c r="F113" s="11"/>
      <c r="G113" s="2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5" t="s">
        <v>119</v>
      </c>
      <c r="B114" s="10" t="s">
        <v>67</v>
      </c>
      <c r="C114" s="10" t="s">
        <v>38</v>
      </c>
      <c r="D114" s="10">
        <f>E115+E119+E123</f>
        <v>6157.71</v>
      </c>
      <c r="E114" s="11"/>
      <c r="F114" s="23"/>
      <c r="G114" s="2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5" t="s">
        <v>120</v>
      </c>
      <c r="B115" s="10" t="s">
        <v>68</v>
      </c>
      <c r="C115" s="10" t="s">
        <v>32</v>
      </c>
      <c r="D115" s="10" t="s">
        <v>19</v>
      </c>
      <c r="E115" s="11">
        <v>0</v>
      </c>
      <c r="F115" s="11"/>
      <c r="G115" s="2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5" t="s">
        <v>121</v>
      </c>
      <c r="B116" s="10" t="s">
        <v>69</v>
      </c>
      <c r="C116" s="10" t="s">
        <v>32</v>
      </c>
      <c r="D116" s="10" t="s">
        <v>15</v>
      </c>
      <c r="E116" s="11"/>
      <c r="F116" s="11"/>
      <c r="G116" s="2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5" t="s">
        <v>122</v>
      </c>
      <c r="B117" s="10" t="s">
        <v>29</v>
      </c>
      <c r="C117" s="10" t="s">
        <v>32</v>
      </c>
      <c r="D117" s="10" t="s">
        <v>8</v>
      </c>
      <c r="E117" s="11"/>
      <c r="F117" s="11"/>
      <c r="G117" s="2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5" t="s">
        <v>123</v>
      </c>
      <c r="B118" s="10" t="s">
        <v>70</v>
      </c>
      <c r="C118" s="10" t="s">
        <v>38</v>
      </c>
      <c r="D118" s="26">
        <f>E115/E2</f>
        <v>0</v>
      </c>
      <c r="E118" s="11"/>
      <c r="F118" s="11"/>
      <c r="G118" s="2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5" t="s">
        <v>124</v>
      </c>
      <c r="B119" s="10" t="s">
        <v>68</v>
      </c>
      <c r="C119" s="10" t="s">
        <v>32</v>
      </c>
      <c r="D119" s="10" t="s">
        <v>0</v>
      </c>
      <c r="E119" s="11">
        <v>6157.71</v>
      </c>
      <c r="F119" s="11"/>
      <c r="G119" s="2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5" t="s">
        <v>125</v>
      </c>
      <c r="B120" s="10" t="s">
        <v>69</v>
      </c>
      <c r="C120" s="10" t="s">
        <v>32</v>
      </c>
      <c r="D120" s="10" t="s">
        <v>15</v>
      </c>
      <c r="E120" s="11"/>
      <c r="F120" s="11"/>
      <c r="G120" s="2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5" t="s">
        <v>126</v>
      </c>
      <c r="B121" s="10" t="s">
        <v>29</v>
      </c>
      <c r="C121" s="10" t="s">
        <v>32</v>
      </c>
      <c r="D121" s="10" t="s">
        <v>8</v>
      </c>
      <c r="E121" s="11"/>
      <c r="F121" s="11"/>
      <c r="G121" s="2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5" t="s">
        <v>127</v>
      </c>
      <c r="B122" s="10" t="s">
        <v>70</v>
      </c>
      <c r="C122" s="10" t="s">
        <v>38</v>
      </c>
      <c r="D122" s="26">
        <f>E119/E2</f>
        <v>12.220103195078389</v>
      </c>
      <c r="E122" s="11"/>
      <c r="F122" s="11"/>
      <c r="G122" s="2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5" t="s">
        <v>128</v>
      </c>
      <c r="B123" s="10" t="s">
        <v>68</v>
      </c>
      <c r="C123" s="10" t="s">
        <v>32</v>
      </c>
      <c r="D123" s="10" t="s">
        <v>168</v>
      </c>
      <c r="E123" s="11">
        <v>0</v>
      </c>
      <c r="F123" s="11"/>
      <c r="G123" s="2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5" t="s">
        <v>129</v>
      </c>
      <c r="B124" s="10" t="s">
        <v>69</v>
      </c>
      <c r="C124" s="10" t="s">
        <v>32</v>
      </c>
      <c r="D124" s="10" t="s">
        <v>15</v>
      </c>
      <c r="E124" s="11"/>
      <c r="F124" s="11"/>
      <c r="G124" s="2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5" t="s">
        <v>130</v>
      </c>
      <c r="B125" s="10" t="s">
        <v>29</v>
      </c>
      <c r="C125" s="10" t="s">
        <v>32</v>
      </c>
      <c r="D125" s="10" t="s">
        <v>8</v>
      </c>
      <c r="E125" s="11"/>
      <c r="F125" s="11"/>
      <c r="G125" s="2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5" t="s">
        <v>131</v>
      </c>
      <c r="B126" s="10" t="s">
        <v>70</v>
      </c>
      <c r="C126" s="10" t="s">
        <v>38</v>
      </c>
      <c r="D126" s="26">
        <f>E123/E2</f>
        <v>0</v>
      </c>
      <c r="E126" s="11"/>
      <c r="F126" s="11"/>
      <c r="G126" s="2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15.75">
      <c r="A127" s="25"/>
      <c r="B127" s="22" t="s">
        <v>132</v>
      </c>
      <c r="C127" s="10" t="s">
        <v>38</v>
      </c>
      <c r="D127" s="28">
        <f>SUM(D58,D28,D34,D40,D46,D52,D68,D114)</f>
        <v>61800.38</v>
      </c>
      <c r="E127" s="11"/>
      <c r="F127" s="11"/>
      <c r="G127" s="2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4" ht="15.75">
      <c r="A128" s="41" t="s">
        <v>134</v>
      </c>
      <c r="B128" s="41"/>
      <c r="C128" s="41"/>
      <c r="D128" s="41"/>
    </row>
    <row r="129" spans="1:5" ht="15.75">
      <c r="A129" s="8" t="s">
        <v>135</v>
      </c>
      <c r="B129" s="9" t="s">
        <v>136</v>
      </c>
      <c r="C129" s="9" t="s">
        <v>137</v>
      </c>
      <c r="D129" s="9">
        <v>2</v>
      </c>
      <c r="E129" s="4" t="s">
        <v>191</v>
      </c>
    </row>
    <row r="130" spans="1:5" ht="15.75">
      <c r="A130" s="8" t="s">
        <v>138</v>
      </c>
      <c r="B130" s="9" t="s">
        <v>139</v>
      </c>
      <c r="C130" s="9" t="s">
        <v>137</v>
      </c>
      <c r="D130" s="9">
        <v>2</v>
      </c>
      <c r="E130" s="4" t="s">
        <v>191</v>
      </c>
    </row>
    <row r="131" spans="1:5" ht="15.75">
      <c r="A131" s="8" t="s">
        <v>140</v>
      </c>
      <c r="B131" s="9" t="s">
        <v>141</v>
      </c>
      <c r="C131" s="9" t="s">
        <v>137</v>
      </c>
      <c r="D131" s="9">
        <v>0</v>
      </c>
      <c r="E131" s="4" t="s">
        <v>191</v>
      </c>
    </row>
    <row r="132" spans="1:5" ht="15.75">
      <c r="A132" s="8" t="s">
        <v>142</v>
      </c>
      <c r="B132" s="9" t="s">
        <v>143</v>
      </c>
      <c r="C132" s="9" t="s">
        <v>38</v>
      </c>
      <c r="D132" s="9">
        <v>0</v>
      </c>
      <c r="E132" s="4" t="s">
        <v>191</v>
      </c>
    </row>
    <row r="133" spans="1:4" ht="15.75">
      <c r="A133" s="41" t="s">
        <v>144</v>
      </c>
      <c r="B133" s="41"/>
      <c r="C133" s="41"/>
      <c r="D133" s="41"/>
    </row>
    <row r="134" spans="1:5" ht="31.5">
      <c r="A134" s="8" t="s">
        <v>145</v>
      </c>
      <c r="B134" s="9" t="s">
        <v>37</v>
      </c>
      <c r="C134" s="9" t="s">
        <v>38</v>
      </c>
      <c r="D134" s="9">
        <v>0</v>
      </c>
      <c r="E134" s="4" t="s">
        <v>167</v>
      </c>
    </row>
    <row r="135" spans="1:5" ht="31.5">
      <c r="A135" s="8" t="s">
        <v>146</v>
      </c>
      <c r="B135" s="9" t="s">
        <v>39</v>
      </c>
      <c r="C135" s="9" t="s">
        <v>38</v>
      </c>
      <c r="D135" s="9">
        <v>0</v>
      </c>
      <c r="E135" s="4" t="s">
        <v>167</v>
      </c>
    </row>
    <row r="136" spans="1:5" ht="31.5">
      <c r="A136" s="8" t="s">
        <v>147</v>
      </c>
      <c r="B136" s="9" t="s">
        <v>41</v>
      </c>
      <c r="C136" s="9" t="s">
        <v>38</v>
      </c>
      <c r="D136" s="9">
        <v>0</v>
      </c>
      <c r="E136" s="4" t="s">
        <v>167</v>
      </c>
    </row>
    <row r="137" spans="1:5" ht="31.5">
      <c r="A137" s="8" t="s">
        <v>148</v>
      </c>
      <c r="B137" s="9" t="s">
        <v>61</v>
      </c>
      <c r="C137" s="9" t="s">
        <v>38</v>
      </c>
      <c r="D137" s="9">
        <v>0</v>
      </c>
      <c r="E137" s="4" t="s">
        <v>167</v>
      </c>
    </row>
    <row r="138" spans="1:5" ht="31.5">
      <c r="A138" s="8" t="s">
        <v>149</v>
      </c>
      <c r="B138" s="9" t="s">
        <v>150</v>
      </c>
      <c r="C138" s="9" t="s">
        <v>38</v>
      </c>
      <c r="D138" s="9">
        <v>0</v>
      </c>
      <c r="E138" s="4" t="s">
        <v>167</v>
      </c>
    </row>
    <row r="139" spans="1:5" ht="31.5">
      <c r="A139" s="8" t="s">
        <v>151</v>
      </c>
      <c r="B139" s="9" t="s">
        <v>63</v>
      </c>
      <c r="C139" s="9" t="s">
        <v>38</v>
      </c>
      <c r="D139" s="9">
        <v>0</v>
      </c>
      <c r="E139" s="4" t="s">
        <v>167</v>
      </c>
    </row>
    <row r="140" spans="1:4" ht="15.75">
      <c r="A140" s="41" t="s">
        <v>152</v>
      </c>
      <c r="B140" s="41"/>
      <c r="C140" s="41"/>
      <c r="D140" s="41"/>
    </row>
    <row r="141" spans="1:5" ht="31.5">
      <c r="A141" s="8" t="s">
        <v>153</v>
      </c>
      <c r="B141" s="9" t="s">
        <v>136</v>
      </c>
      <c r="C141" s="9" t="s">
        <v>137</v>
      </c>
      <c r="D141" s="9">
        <v>0</v>
      </c>
      <c r="E141" s="4" t="s">
        <v>167</v>
      </c>
    </row>
    <row r="142" spans="1:5" ht="31.5">
      <c r="A142" s="8" t="s">
        <v>154</v>
      </c>
      <c r="B142" s="9" t="s">
        <v>139</v>
      </c>
      <c r="C142" s="9" t="s">
        <v>137</v>
      </c>
      <c r="D142" s="9">
        <v>0</v>
      </c>
      <c r="E142" s="4" t="s">
        <v>167</v>
      </c>
    </row>
    <row r="143" spans="1:5" ht="31.5">
      <c r="A143" s="8" t="s">
        <v>155</v>
      </c>
      <c r="B143" s="9" t="s">
        <v>156</v>
      </c>
      <c r="C143" s="9" t="s">
        <v>137</v>
      </c>
      <c r="D143" s="9">
        <v>0</v>
      </c>
      <c r="E143" s="4" t="s">
        <v>167</v>
      </c>
    </row>
    <row r="144" spans="1:5" ht="31.5">
      <c r="A144" s="8" t="s">
        <v>157</v>
      </c>
      <c r="B144" s="9" t="s">
        <v>143</v>
      </c>
      <c r="C144" s="9" t="s">
        <v>38</v>
      </c>
      <c r="D144" s="9">
        <v>0</v>
      </c>
      <c r="E144" s="4" t="s">
        <v>167</v>
      </c>
    </row>
    <row r="145" spans="1:4" ht="15.75">
      <c r="A145" s="41" t="s">
        <v>158</v>
      </c>
      <c r="B145" s="41"/>
      <c r="C145" s="41"/>
      <c r="D145" s="41"/>
    </row>
    <row r="146" spans="1:5" ht="15.75">
      <c r="A146" s="8" t="s">
        <v>159</v>
      </c>
      <c r="B146" s="9" t="s">
        <v>160</v>
      </c>
      <c r="C146" s="9" t="s">
        <v>137</v>
      </c>
      <c r="D146" s="9">
        <v>0</v>
      </c>
      <c r="E146" s="4" t="s">
        <v>166</v>
      </c>
    </row>
    <row r="147" spans="1:5" ht="15.75">
      <c r="A147" s="8" t="s">
        <v>161</v>
      </c>
      <c r="B147" s="9" t="s">
        <v>162</v>
      </c>
      <c r="C147" s="9" t="s">
        <v>137</v>
      </c>
      <c r="D147" s="9">
        <v>0</v>
      </c>
      <c r="E147" s="4" t="s">
        <v>166</v>
      </c>
    </row>
    <row r="148" spans="1:5" ht="31.5">
      <c r="A148" s="8" t="s">
        <v>163</v>
      </c>
      <c r="B148" s="9" t="s">
        <v>164</v>
      </c>
      <c r="C148" s="9" t="s">
        <v>38</v>
      </c>
      <c r="D148" s="9">
        <v>0</v>
      </c>
      <c r="E148" s="4" t="s">
        <v>166</v>
      </c>
    </row>
    <row r="152" spans="1:4" ht="15.75">
      <c r="A152" s="40" t="s">
        <v>193</v>
      </c>
      <c r="B152" s="40"/>
      <c r="D152" s="29" t="s">
        <v>173</v>
      </c>
    </row>
  </sheetData>
  <sheetProtection/>
  <mergeCells count="8">
    <mergeCell ref="A152:B152"/>
    <mergeCell ref="A145:D145"/>
    <mergeCell ref="A2:D2"/>
    <mergeCell ref="A26:D26"/>
    <mergeCell ref="A8:D8"/>
    <mergeCell ref="A128:D128"/>
    <mergeCell ref="A133:D133"/>
    <mergeCell ref="A140:D14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2019-04-09T11:03:53Z</dcterms:modified>
  <cp:category/>
  <cp:version/>
  <cp:contentType/>
  <cp:contentStatus/>
</cp:coreProperties>
</file>