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<sst xmlns="http://schemas.openxmlformats.org/spreadsheetml/2006/main" count="961" uniqueCount="388">
  <si>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</si>
  <si>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</si>
  <si>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</si>
  <si>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</si>
  <si>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</si>
  <si>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</si>
  <si>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</si>
  <si>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</si>
  <si>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</si>
  <si>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</si>
  <si>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</si>
  <si>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</si>
  <si>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</si>
  <si>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</si>
  <si>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</si>
  <si>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</si>
  <si>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</si>
  <si>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</si>
  <si>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</si>
  <si>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</si>
  <si>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</si>
  <si>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</si>
  <si>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</si>
  <si>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</si>
  <si>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</si>
  <si>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</si>
  <si>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</si>
  <si>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</si>
  <si>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</si>
  <si>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</si>
  <si>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</si>
  <si>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</si>
  <si>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</si>
  <si>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</si>
  <si>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</si>
  <si>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</si>
  <si>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</si>
  <si>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</si>
  <si>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</si>
  <si>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</si>
  <si>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</si>
  <si>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</si>
  <si>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</si>
  <si>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</si>
  <si>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</si>
  <si>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</si>
  <si>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</si>
  <si>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</si>
  <si>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</si>
  <si>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</si>
  <si>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</si>
  <si>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</si>
  <si>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</si>
  <si>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</si>
  <si>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</si>
  <si>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</si>
  <si>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</si>
  <si>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</si>
  <si>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</si>
  <si>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</si>
  <si>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</si>
  <si>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</si>
  <si>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</si>
  <si>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</si>
  <si>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</si>
  <si>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</si>
  <si>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</si>
  <si>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</si>
  <si>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</si>
  <si>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</si>
  <si>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</si>
  <si>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</si>
  <si>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</si>
  <si>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</si>
  <si>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</si>
  <si>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</si>
  <si>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</si>
  <si>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</si>
  <si>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</si>
  <si>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</si>
  <si>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</si>
  <si>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</si>
  <si>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</si>
  <si>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</si>
  <si>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</si>
  <si>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</si>
  <si>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</si>
  <si>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</si>
  <si>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</si>
  <si>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</si>
  <si>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</si>
  <si>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</si>
  <si>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</si>
  <si>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</si>
  <si>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</si>
  <si>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</si>
  <si>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</si>
  <si>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</si>
  <si>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</si>
  <si>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</si>
  <si>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</si>
  <si>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</si>
  <si>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</si>
  <si>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</si>
  <si>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</si>
  <si>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</si>
  <si>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</si>
  <si>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</si>
  <si>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</si>
  <si>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</si>
  <si>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</si>
  <si>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</si>
  <si>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</si>
  <si>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</si>
  <si>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</si>
  <si>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</si>
  <si>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</si>
  <si>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</si>
  <si>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</si>
  <si>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</si>
  <si>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</si>
  <si>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</si>
  <si>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</si>
  <si>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</si>
  <si>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</si>
  <si>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</si>
  <si>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</si>
  <si>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</si>
  <si>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</si>
  <si>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</si>
  <si>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</si>
  <si>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</si>
  <si>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</si>
  <si>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</si>
  <si>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</si>
  <si>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</si>
  <si>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</si>
  <si>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</si>
  <si>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</si>
  <si>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</si>
  <si>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</si>
  <si>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</si>
  <si>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</si>
  <si>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</si>
  <si>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</si>
  <si>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</si>
  <si>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</si>
  <si>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</si>
  <si>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</si>
  <si>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</si>
  <si>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</si>
  <si>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</si>
  <si>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</si>
  <si>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</si>
  <si>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</si>
  <si>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</si>
  <si>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</si>
  <si>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</si>
  <si>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</si>
  <si>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</si>
  <si>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</si>
  <si>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</si>
  <si>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</si>
  <si>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</si>
  <si>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</si>
  <si>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</si>
  <si>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</si>
  <si>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</si>
  <si>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</si>
  <si>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</si>
  <si>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</si>
  <si>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</si>
  <si>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</si>
  <si>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</si>
  <si>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</si>
  <si>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</si>
  <si>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</si>
  <si>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</si>
  <si>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</si>
  <si>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</si>
  <si>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</si>
  <si>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</si>
  <si>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</si>
  <si>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</si>
  <si>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</si>
  <si>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</si>
  <si>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</si>
  <si>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</si>
  <si>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</si>
  <si>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</si>
  <si>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</si>
  <si>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</si>
  <si>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</si>
  <si>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</si>
  <si>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</si>
  <si>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</si>
  <si>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</si>
  <si>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</si>
  <si>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</si>
  <si>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</si>
  <si>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</si>
  <si>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</si>
  <si>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</si>
  <si>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</si>
  <si>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</si>
  <si>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</si>
  <si>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</si>
  <si>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</si>
  <si>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</si>
  <si>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</si>
  <si>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</si>
  <si>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</si>
  <si>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</si>
  <si>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</si>
  <si>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</si>
  <si>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</si>
  <si>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</si>
  <si>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</si>
  <si>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</si>
  <si>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</si>
  <si>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</si>
  <si>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</si>
  <si>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</si>
  <si>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</si>
  <si>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</si>
  <si>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</si>
  <si>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</si>
  <si>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</si>
  <si>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</si>
  <si>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</si>
  <si>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</si>
  <si>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</si>
  <si>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</si>
  <si>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</si>
  <si>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</si>
  <si>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</si>
  <si>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</si>
  <si>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</si>
  <si>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</si>
  <si>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</si>
  <si>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</si>
  <si>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</si>
  <si>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</si>
  <si>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</si>
  <si>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</si>
  <si>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</si>
  <si>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</si>
  <si>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</si>
  <si>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</si>
  <si>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</si>
  <si>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</si>
  <si>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</si>
  <si>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</si>
  <si>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</si>
  <si>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</si>
  <si>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</si>
  <si>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</si>
  <si>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</si>
  <si>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</si>
  <si>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</si>
  <si>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</si>
  <si>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</si>
  <si>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</si>
  <si>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</si>
  <si>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</si>
  <si>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</si>
  <si>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</si>
  <si>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</si>
  <si>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</si>
  <si>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</si>
  <si>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</si>
  <si>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</si>
  <si>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</si>
  <si>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</si>
  <si>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</si>
  <si>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</si>
  <si>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</si>
  <si>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</si>
  <si>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</si>
  <si>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</si>
  <si>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</si>
  <si>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</si>
  <si>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</si>
  <si>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</si>
  <si>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</si>
  <si>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</si>
  <si>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</si>
  <si>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</si>
  <si>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</si>
  <si>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</si>
  <si>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</si>
  <si>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</si>
  <si>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</si>
  <si>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</si>
  <si>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</si>
  <si>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</si>
  <si>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</si>
  <si>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</si>
  <si>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</si>
  <si>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</si>
  <si>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</si>
  <si>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</si>
  <si>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</si>
  <si>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</si>
  <si>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</si>
  <si>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</si>
  <si>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</si>
  <si>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</si>
  <si>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</si>
  <si>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</si>
  <si>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</si>
  <si>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</si>
  <si>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</si>
  <si>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</si>
  <si>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</si>
  <si>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</si>
  <si>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</si>
  <si>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</si>
  <si>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</si>
  <si>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</si>
  <si>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</si>
  <si>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</si>
  <si>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</si>
  <si>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</si>
  <si>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</si>
  <si>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</si>
  <si>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</si>
  <si>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</si>
  <si>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</si>
  <si>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</si>
  <si>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</si>
  <si>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</si>
  <si>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</si>
  <si>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</si>
  <si>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</si>
  <si>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</si>
  <si>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</si>
  <si>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</si>
  <si>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</si>
  <si>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</si>
  <si>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</si>
  <si>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</si>
  <si>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</si>
  <si>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</si>
  <si>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</si>
  <si>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</si>
  <si>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</si>
  <si>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</si>
  <si>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</si>
  <si>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</si>
  <si>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</si>
  <si>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</si>
  <si>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</si>
  <si>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</si>
  <si>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</si>
  <si>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</si>
  <si>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</si>
  <si>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</si>
  <si>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</si>
  <si>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</si>
  <si>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</si>
  <si>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</si>
  <si>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</si>
  <si>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</si>
  <si>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</si>
  <si>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</si>
  <si>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</si>
  <si>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</si>
  <si>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</si>
  <si>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</si>
  <si>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</si>
  <si>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</si>
  <si>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</si>
  <si>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</si>
  <si>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</si>
  <si>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</si>
  <si>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</si>
  <si>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</si>
  <si>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</si>
  <si>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</si>
  <si>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</si>
  <si>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</si>
  <si>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</si>
  <si>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</si>
  <si>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6  ул. Тельмана в                      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</si>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</sst>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V122">
            <v>162982.69957823996</v>
          </cell>
        </row>
        <row r="123">
          <cell r="AV123">
            <v>271624.92600816005</v>
          </cell>
        </row>
        <row r="124">
          <cell r="AV124">
            <v>42477.461663999995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247">
      <selection activeCell="H267" sqref="H26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2" t="s">
        <v>384</v>
      </c>
      <c r="B2" s="42"/>
      <c r="C2" s="42"/>
      <c r="D2" s="42"/>
      <c r="E2" s="5">
        <v>2888.68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387</v>
      </c>
    </row>
    <row r="8" spans="1:4" ht="42.75" customHeight="1">
      <c r="A8" s="41" t="s">
        <v>106</v>
      </c>
      <c r="B8" s="41"/>
      <c r="C8" s="41"/>
      <c r="D8" s="41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-53002.49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85449.76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477085.08725040004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'[1]ук(2016)'!$AV$123</f>
        <v>271624.92600816005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'[1]ук(2016)'!$AV$122</f>
        <v>162982.69957823996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'[1]ук(2016)'!$AV$124</f>
        <v>42477.461663999995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401836.84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401836.84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348834.35000000003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D16-D251</f>
        <v>-9712.68299999996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123309.01</v>
      </c>
      <c r="E25" s="1">
        <f>123309.01</f>
        <v>123309.01</v>
      </c>
    </row>
    <row r="26" spans="1:22" s="14" customFormat="1" ht="35.25" customHeight="1">
      <c r="A26" s="43" t="s">
        <v>105</v>
      </c>
      <c r="B26" s="43"/>
      <c r="C26" s="43"/>
      <c r="D26" s="4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28341.38</v>
      </c>
      <c r="E28" s="17">
        <f>28341.38</f>
        <v>28341.38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9.811187116606893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37250.11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1871.86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0.6479983937300082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894.34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0.30960161734771596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9841.16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3.4068017225860947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24642.75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8.53079953473559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22302.96</v>
      </c>
      <c r="E60" s="26">
        <f>22302.96</f>
        <v>22302.96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7.720813658833793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383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383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42477.46</v>
      </c>
      <c r="E72" s="26">
        <v>42477.46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14.704799423958349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3234.59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f>3234.59</f>
        <v>3234.59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1.1197467355331847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968.54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968.54</v>
      </c>
      <c r="E84" s="13"/>
      <c r="F84" s="13">
        <v>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484.27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88912.92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f>28387.26</f>
        <v>28387.26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9.82706980350887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f>60525.66</f>
        <v>60525.66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20.952705041749176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361.15</v>
      </c>
      <c r="E100" s="13"/>
      <c r="F100" s="9">
        <v>668.8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4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361.15</v>
      </c>
      <c r="F105" s="9">
        <f>F100</f>
        <v>668.8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0.539997009569378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75862.4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416.55+1002.37</f>
        <v>1418.92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0.49120013293268905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473.63+3189.1</f>
        <v>3662.73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1.2679597601672736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610.09+1678.61</f>
        <v>2288.7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0.7922995970477865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1067.66+26202.98</f>
        <v>27270.64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9.440519545259427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14990.44+3651.87</f>
        <v>18642.31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6.453573950731823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f>4919.42+4919.42</f>
        <v>9838.84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3.40599858759018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3638.87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1.25969993214894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2605.59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0.9020002215544818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1972.39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0.6827997562900703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4523.41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1.5659089964966697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379</v>
      </c>
      <c r="E159" s="13">
        <v>0</v>
      </c>
      <c r="F159" s="33" t="s">
        <v>378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381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>
        <v>0</v>
      </c>
      <c r="F163" s="34">
        <v>0.317611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f>E163/F163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99411.813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</f>
        <v>2148.426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382</v>
      </c>
      <c r="E173" s="26">
        <f>3018.027</f>
        <v>3018.027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</f>
        <v>3018.027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6279.81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2.1739375770248004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1053.37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0.36465444424442994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207.89+8620.36+14548.96+2543.86</f>
        <v>25921.07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8.973326917484803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207.89+2641.28+1263.62+5054.9</f>
        <v>9167.689999999999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3.1736606339227604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1046.94+4942.1+2135.07</f>
        <v>8124.110000000001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2.812395280889542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204.85</v>
      </c>
      <c r="F197" s="13" t="s">
        <v>332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0.07091474306603708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30161.08+6491.02+68.13+2402.93+3579.69+791.61</f>
        <v>43494.46000000001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15.056863342426302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380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287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12426.199999999999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283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1577.51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0.5461006411232813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39">
        <f>5595.2</f>
        <v>5595.2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37">
        <f>E219/E2+0.106</f>
        <v>2.0429400556655635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269</v>
      </c>
      <c r="B227" s="9" t="s">
        <v>109</v>
      </c>
      <c r="C227" s="9" t="s">
        <v>70</v>
      </c>
      <c r="D227" s="9" t="s">
        <v>338</v>
      </c>
      <c r="E227" s="13">
        <v>136.36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272</v>
      </c>
      <c r="B230" s="9" t="s">
        <v>111</v>
      </c>
      <c r="C230" s="9" t="s">
        <v>76</v>
      </c>
      <c r="D230" s="31">
        <f>E227/E2</f>
        <v>0.047204951742664474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276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280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282</v>
      </c>
      <c r="B239" s="9" t="s">
        <v>109</v>
      </c>
      <c r="C239" s="9" t="s">
        <v>70</v>
      </c>
      <c r="D239" s="9" t="s">
        <v>54</v>
      </c>
      <c r="E239" s="13">
        <f>1945.19+231.39</f>
        <v>2176.58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284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285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286</v>
      </c>
      <c r="B242" s="9" t="s">
        <v>111</v>
      </c>
      <c r="C242" s="9" t="s">
        <v>76</v>
      </c>
      <c r="D242" s="31">
        <f>E239/E2</f>
        <v>0.7534860212969245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289</v>
      </c>
      <c r="B243" s="9" t="s">
        <v>109</v>
      </c>
      <c r="C243" s="9" t="s">
        <v>70</v>
      </c>
      <c r="D243" s="9" t="s">
        <v>55</v>
      </c>
      <c r="E243" s="13">
        <f>1551.22+343.97+472.54</f>
        <v>2367.73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290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291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292</v>
      </c>
      <c r="B246" s="9" t="s">
        <v>111</v>
      </c>
      <c r="C246" s="9" t="s">
        <v>76</v>
      </c>
      <c r="D246" s="31">
        <f>E243/E2</f>
        <v>0.8196581137405321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374</v>
      </c>
      <c r="B247" s="9" t="s">
        <v>109</v>
      </c>
      <c r="C247" s="9" t="s">
        <v>70</v>
      </c>
      <c r="D247" s="9" t="s">
        <v>56</v>
      </c>
      <c r="E247" s="13">
        <v>572.82</v>
      </c>
      <c r="F247" s="13" t="s">
        <v>333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375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376</v>
      </c>
      <c r="B249" s="9" t="s">
        <v>67</v>
      </c>
      <c r="C249" s="9" t="s">
        <v>70</v>
      </c>
      <c r="D249" s="9" t="s">
        <v>325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377</v>
      </c>
      <c r="B250" s="9" t="s">
        <v>111</v>
      </c>
      <c r="C250" s="9" t="s">
        <v>76</v>
      </c>
      <c r="D250" s="31"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281</v>
      </c>
      <c r="C251" s="9" t="s">
        <v>76</v>
      </c>
      <c r="D251" s="38">
        <f>SUM(D90,D28,D34,D60,D66,D72,D78,D84,D100,D110,D168,D210)</f>
        <v>411549.523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1" t="s">
        <v>293</v>
      </c>
      <c r="B252" s="41"/>
      <c r="C252" s="41"/>
      <c r="D252" s="41"/>
    </row>
    <row r="253" spans="1:4" ht="15.75">
      <c r="A253" s="7" t="s">
        <v>294</v>
      </c>
      <c r="B253" s="8" t="s">
        <v>295</v>
      </c>
      <c r="C253" s="8" t="s">
        <v>296</v>
      </c>
      <c r="D253" s="8">
        <v>8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8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-18935.16</v>
      </c>
    </row>
    <row r="257" spans="1:4" ht="15.75">
      <c r="A257" s="41" t="s">
        <v>303</v>
      </c>
      <c r="B257" s="41"/>
      <c r="C257" s="41"/>
      <c r="D257" s="41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1" t="s">
        <v>311</v>
      </c>
      <c r="B264" s="41"/>
      <c r="C264" s="41"/>
      <c r="D264" s="41"/>
    </row>
    <row r="265" spans="1:4" ht="15.75">
      <c r="A265" s="7" t="s">
        <v>312</v>
      </c>
      <c r="B265" s="8" t="s">
        <v>295</v>
      </c>
      <c r="C265" s="8" t="s">
        <v>296</v>
      </c>
      <c r="D265" s="8">
        <v>7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7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1" t="s">
        <v>317</v>
      </c>
      <c r="B269" s="41"/>
      <c r="C269" s="41"/>
      <c r="D269" s="41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2018-03-31T08:42:27Z</dcterms:modified>
  <cp:category/>
  <cp:version/>
  <cp:contentType/>
  <cp:contentStatus/>
</cp:coreProperties>
</file>