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<sst xmlns="http://schemas.openxmlformats.org/spreadsheetml/2006/main" count="973" uniqueCount="390">
  <si>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</si>
  <si>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</si>
  <si>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</si>
  <si>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</si>
  <si>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</si>
  <si>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</si>
  <si>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</si>
  <si>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</si>
  <si>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</si>
  <si>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</si>
  <si>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</si>
  <si>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</si>
  <si>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</si>
  <si>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</si>
  <si>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</si>
  <si>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</si>
  <si>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</si>
  <si>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</si>
  <si>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</si>
  <si>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</si>
  <si>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</si>
  <si>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</si>
  <si>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</si>
  <si>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</si>
  <si>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</si>
  <si>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</si>
  <si>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</si>
  <si>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</si>
  <si>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</si>
  <si>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</si>
  <si>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</si>
  <si>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</si>
  <si>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</si>
  <si>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</si>
  <si>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</si>
  <si>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</si>
  <si>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</si>
  <si>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</si>
  <si>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</si>
  <si>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</si>
  <si>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</si>
  <si>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</si>
  <si>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</si>
  <si>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</si>
  <si>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</si>
  <si>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</si>
  <si>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</si>
  <si>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</si>
  <si>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</si>
  <si>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</si>
  <si>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</si>
  <si>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</si>
  <si>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</si>
  <si>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</si>
  <si>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</si>
  <si>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</si>
  <si>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</si>
  <si>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</si>
  <si>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</si>
  <si>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</si>
  <si>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</si>
  <si>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</si>
  <si>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</si>
  <si>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</si>
  <si>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</si>
  <si>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</si>
  <si>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</si>
  <si>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</si>
  <si>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</si>
  <si>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</si>
  <si>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</si>
  <si>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</si>
  <si>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</si>
  <si>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</si>
  <si>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</si>
  <si>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</si>
  <si>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</si>
  <si>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</si>
  <si>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</si>
  <si>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</si>
  <si>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</si>
  <si>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</si>
  <si>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</si>
  <si>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</si>
  <si>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</si>
  <si>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</si>
  <si>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</si>
  <si>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</si>
  <si>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</si>
  <si>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</si>
  <si>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</si>
  <si>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</si>
  <si>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</si>
  <si>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</si>
  <si>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</si>
  <si>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</si>
  <si>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</si>
  <si>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</si>
  <si>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</si>
  <si>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</si>
  <si>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</si>
  <si>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</si>
  <si>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</si>
  <si>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</si>
  <si>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</si>
  <si>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</si>
  <si>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</si>
  <si>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</si>
  <si>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</si>
  <si>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</si>
  <si>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</si>
  <si>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</si>
  <si>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</si>
  <si>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</si>
  <si>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</si>
  <si>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</si>
  <si>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</si>
  <si>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</si>
  <si>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</si>
  <si>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</si>
  <si>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</si>
  <si>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</si>
  <si>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</si>
  <si>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</si>
  <si>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</si>
  <si>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</si>
  <si>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</si>
  <si>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</si>
  <si>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</si>
  <si>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</si>
  <si>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</si>
  <si>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</si>
  <si>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</si>
  <si>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</si>
  <si>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</si>
  <si>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</si>
  <si>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</si>
  <si>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</si>
  <si>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</si>
  <si>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</si>
  <si>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</si>
  <si>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</si>
  <si>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</si>
  <si>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</si>
  <si>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</si>
  <si>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</si>
  <si>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</si>
  <si>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</si>
  <si>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</si>
  <si>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</si>
  <si>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</si>
  <si>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</si>
  <si>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</si>
  <si>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</si>
  <si>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</si>
  <si>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</si>
  <si>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</si>
  <si>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</si>
  <si>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</si>
  <si>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</si>
  <si>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</si>
  <si>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</si>
  <si>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</si>
  <si>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</si>
  <si>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</si>
  <si>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</si>
  <si>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</si>
  <si>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</si>
  <si>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</si>
  <si>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</si>
  <si>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</si>
  <si>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</si>
  <si>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</si>
  <si>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</si>
  <si>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</si>
  <si>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</si>
  <si>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</si>
  <si>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</si>
  <si>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</si>
  <si>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</si>
  <si>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</si>
  <si>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</si>
  <si>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</si>
  <si>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</si>
  <si>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</si>
  <si>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</si>
  <si>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</si>
  <si>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</si>
  <si>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</si>
  <si>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</si>
  <si>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</si>
  <si>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</si>
  <si>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</si>
  <si>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</si>
  <si>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</si>
  <si>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</si>
  <si>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</si>
  <si>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</si>
  <si>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</si>
  <si>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</si>
  <si>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</si>
  <si>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</si>
  <si>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</si>
  <si>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</si>
  <si>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</si>
  <si>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</si>
  <si>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</si>
  <si>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</si>
  <si>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</si>
  <si>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</si>
  <si>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</si>
  <si>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</si>
  <si>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</si>
  <si>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</si>
  <si>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</si>
  <si>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</si>
  <si>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</si>
  <si>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</si>
  <si>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</si>
  <si>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</si>
  <si>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</si>
  <si>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</si>
  <si>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</si>
  <si>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</si>
  <si>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</si>
  <si>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</si>
  <si>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</si>
  <si>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</si>
  <si>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</si>
  <si>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</si>
  <si>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</si>
  <si>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</si>
  <si>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</si>
  <si>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</si>
  <si>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</si>
  <si>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</si>
  <si>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</si>
  <si>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</si>
  <si>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</si>
  <si>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</si>
  <si>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</si>
  <si>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</si>
  <si>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</si>
  <si>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</si>
  <si>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</si>
  <si>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</si>
  <si>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</si>
  <si>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</si>
  <si>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</si>
  <si>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</si>
  <si>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</si>
  <si>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</si>
  <si>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</si>
  <si>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</si>
  <si>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</si>
  <si>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</si>
  <si>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</si>
  <si>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</si>
  <si>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</si>
  <si>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</si>
  <si>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</si>
  <si>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</si>
  <si>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</si>
  <si>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</si>
  <si>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</si>
  <si>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</si>
  <si>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</si>
  <si>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</si>
  <si>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</si>
  <si>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</si>
  <si>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</si>
  <si>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</si>
  <si>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</si>
  <si>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</si>
  <si>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</si>
  <si>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</si>
  <si>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</si>
  <si>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</si>
  <si>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</si>
  <si>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</si>
  <si>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</si>
  <si>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</si>
  <si>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</si>
  <si>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</si>
  <si>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</si>
  <si>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</si>
  <si>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</si>
  <si>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</si>
  <si>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</si>
  <si>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</si>
  <si>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</si>
  <si>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</si>
  <si>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</si>
  <si>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</si>
  <si>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</si>
  <si>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</si>
  <si>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</si>
  <si>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</si>
  <si>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</si>
  <si>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</si>
  <si>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</si>
  <si>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</si>
  <si>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</si>
  <si>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</si>
  <si>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</si>
  <si>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</si>
  <si>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</si>
  <si>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</si>
  <si>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</si>
  <si>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</si>
  <si>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</si>
  <si>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</si>
  <si>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</si>
  <si>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</si>
  <si>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</si>
  <si>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</si>
  <si>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</si>
  <si>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</si>
  <si>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</si>
  <si>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</si>
  <si>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</si>
  <si>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</si>
  <si>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</si>
  <si>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</si>
  <si>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</si>
  <si>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</si>
  <si>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</si>
  <si>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</si>
  <si>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</si>
  <si>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</si>
  <si>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</si>
  <si>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</si>
  <si>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</si>
  <si>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</si>
  <si>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</si>
  <si>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</si>
  <si>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</si>
  <si>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</si>
  <si>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</si>
  <si>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</si>
  <si>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</si>
  <si>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</si>
  <si>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</si>
  <si>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</si>
  <si>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</si>
  <si>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</si>
  <si>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</si>
  <si>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</si>
  <si>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</si>
  <si>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</si>
  <si>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</si>
  <si>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</si>
  <si>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</si>
  <si>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</si>
  <si>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</si>
  <si>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</si>
  <si>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</si>
  <si>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</si>
  <si>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</si>
  <si>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</si>
  <si>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</si>
  <si>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</si>
  <si>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</si>
  <si>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</si>
  <si>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</si>
  <si>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</si>
  <si>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</si>
  <si>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</si>
  <si>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</si>
  <si>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</si>
  <si>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</si>
  <si>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</si>
  <si>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</si>
  <si>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</si>
  <si>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</si>
  <si>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</si>
  <si>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</si>
  <si>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</si>
  <si>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</si>
  <si>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</si>
  <si>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</si>
  <si>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</si>
  <si>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</si>
  <si>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Обследование спец. организациями</t>
  </si>
  <si>
    <t>Отчет об исполнении управляющей организацией ООО "УК "Привокзальная" договора управления за 2017 год по дому № 8  ул. Семашко в                        г. Липецке</t>
  </si>
  <si>
    <t>31.03.2018 г.</t>
  </si>
  <si>
    <t>01.01.2017 г.</t>
  </si>
  <si>
    <t>31.12.2017 г.</t>
  </si>
  <si>
    <t>Ремонт и обслуживание кол.приборов учёта тепловой энергии</t>
  </si>
  <si>
    <t>м3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</si>
</sst>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2">
        <row r="122">
          <cell r="AP122">
            <v>154629.7157652</v>
          </cell>
        </row>
        <row r="123">
          <cell r="AP123">
            <v>257457.93658320003</v>
          </cell>
        </row>
        <row r="124">
          <cell r="AP124">
            <v>40274.976720000006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70" zoomScaleNormal="90" zoomScaleSheetLayoutView="70" zoomScalePageLayoutView="0" workbookViewId="0" topLeftCell="A237">
      <selection activeCell="D276" sqref="D27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0" t="s">
        <v>384</v>
      </c>
      <c r="B2" s="40"/>
      <c r="C2" s="40"/>
      <c r="D2" s="40"/>
      <c r="E2" s="5">
        <v>2828.5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387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6" ht="23.25" customHeight="1">
      <c r="A10" s="7" t="s">
        <v>61</v>
      </c>
      <c r="B10" s="8" t="s">
        <v>77</v>
      </c>
      <c r="C10" s="8" t="s">
        <v>76</v>
      </c>
      <c r="D10" s="8">
        <f>-421762.17</f>
        <v>-421762.17</v>
      </c>
      <c r="F10" s="1"/>
    </row>
    <row r="11" spans="1:4" ht="15.75">
      <c r="A11" s="7" t="s">
        <v>78</v>
      </c>
      <c r="B11" s="8" t="s">
        <v>79</v>
      </c>
      <c r="C11" s="8" t="s">
        <v>76</v>
      </c>
      <c r="D11" s="8">
        <v>13607.43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452362.6290684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'[1]ук(2016)'!$AP$123</f>
        <v>257457.93658320003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'[1]ук(2016)'!$AP$122</f>
        <v>154629.7157652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'[1]ук(2016)'!$AP$124</f>
        <v>40274.976720000006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441291.32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f>D16</f>
        <v>441291.32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19529.150000000023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2">
        <f>D16-D255</f>
        <v>-33746.19299999997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21638.64</v>
      </c>
      <c r="E25" s="1">
        <f>21638.64</f>
        <v>21638.64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30038.67</v>
      </c>
      <c r="E28" s="17">
        <f>30038.67</f>
        <v>30038.67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10.62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328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36474.07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1832.87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0.6480007070885628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327</v>
      </c>
      <c r="E39" s="13">
        <v>875.7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0.3095987272405869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9636.13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3.4067986565317305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342</v>
      </c>
      <c r="B47" s="9" t="s">
        <v>109</v>
      </c>
      <c r="C47" s="9" t="s">
        <v>70</v>
      </c>
      <c r="D47" s="9" t="s">
        <v>16</v>
      </c>
      <c r="E47" s="13">
        <v>24129.37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343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344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345</v>
      </c>
      <c r="B50" s="9" t="s">
        <v>111</v>
      </c>
      <c r="C50" s="9" t="s">
        <v>76</v>
      </c>
      <c r="D50" s="30">
        <f>E47/E2</f>
        <v>8.530800777797419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346</v>
      </c>
      <c r="B51" s="9" t="s">
        <v>109</v>
      </c>
      <c r="C51" s="9" t="s">
        <v>70</v>
      </c>
      <c r="D51" s="30" t="s">
        <v>330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347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348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349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350</v>
      </c>
      <c r="B55" s="9" t="s">
        <v>109</v>
      </c>
      <c r="C55" s="9" t="s">
        <v>70</v>
      </c>
      <c r="D55" s="30" t="s">
        <v>329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351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352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353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22873.09</v>
      </c>
      <c r="E60" s="26">
        <f>22873.09</f>
        <v>22873.09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8.086650167933534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383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383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31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41592.53</v>
      </c>
      <c r="E72" s="26">
        <v>41592.53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14.7048011313417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6154.53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f>6154.53</f>
        <v>6154.53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2.1758988863355135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572.21</v>
      </c>
      <c r="F83" s="26" t="s">
        <v>339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572.21</v>
      </c>
      <c r="E84" s="13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190.73666666666668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89868.76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f>27795.87</f>
        <v>27795.87</v>
      </c>
      <c r="F91" s="26" t="s">
        <v>341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9.827070885628425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f>62072.89</f>
        <v>62072.89</v>
      </c>
      <c r="F95" s="26" t="s">
        <v>341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21.945515290790173</v>
      </c>
      <c r="E98" s="26"/>
      <c r="F98" s="26" t="s">
        <v>341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270.54</v>
      </c>
      <c r="E100" s="13"/>
      <c r="F100" s="9">
        <v>501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3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0</v>
      </c>
      <c r="E104" s="13"/>
      <c r="F104" s="9" t="s">
        <v>340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270.54</v>
      </c>
      <c r="F105" s="9">
        <f>F100</f>
        <v>501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0.54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178472.49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f>407.87+981.49</f>
        <v>1389.3600000000001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0.49120028283542516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f>463.76+3122.66</f>
        <v>3586.42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1.2679582817747923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f>597.38+1643.64</f>
        <v>2241.02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0.7922998055506452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f>1045.41+27765.74</f>
        <v>28811.15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10.18601732366979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f>15239.91+4086.62</f>
        <v>19326.53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6.832784161216192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f>4816.94+4816.94</f>
        <v>9633.88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3.4060031818985324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3563.06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1.2596994873607918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2551.31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0.9020010606328442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354</v>
      </c>
      <c r="B143" s="9" t="s">
        <v>109</v>
      </c>
      <c r="C143" s="9" t="s">
        <v>70</v>
      </c>
      <c r="D143" s="9" t="s">
        <v>336</v>
      </c>
      <c r="E143" s="13">
        <v>1931.3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355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356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357</v>
      </c>
      <c r="B146" s="9" t="s">
        <v>111</v>
      </c>
      <c r="C146" s="9" t="s">
        <v>76</v>
      </c>
      <c r="D146" s="31">
        <f>E143/E2</f>
        <v>0.6828000707088563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358</v>
      </c>
      <c r="B147" s="9" t="s">
        <v>109</v>
      </c>
      <c r="C147" s="9" t="s">
        <v>70</v>
      </c>
      <c r="D147" s="31" t="s">
        <v>335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359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360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361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362</v>
      </c>
      <c r="B151" s="9" t="s">
        <v>109</v>
      </c>
      <c r="C151" s="9" t="s">
        <v>70</v>
      </c>
      <c r="D151" s="31" t="s">
        <v>337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363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364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365</v>
      </c>
      <c r="B154" s="9" t="s">
        <v>111</v>
      </c>
      <c r="C154" s="9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366</v>
      </c>
      <c r="B155" s="9" t="s">
        <v>109</v>
      </c>
      <c r="C155" s="9" t="s">
        <v>70</v>
      </c>
      <c r="D155" s="31" t="s">
        <v>334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367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368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369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379</v>
      </c>
      <c r="E159" s="13">
        <v>1615</v>
      </c>
      <c r="F159" s="33" t="s">
        <v>378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381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370</v>
      </c>
      <c r="B163" s="9" t="s">
        <v>109</v>
      </c>
      <c r="C163" s="9" t="s">
        <v>70</v>
      </c>
      <c r="D163" s="9" t="s">
        <v>331</v>
      </c>
      <c r="E163" s="13">
        <v>103823.46</v>
      </c>
      <c r="F163" s="34">
        <v>9.44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371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372</v>
      </c>
      <c r="B165" s="9" t="s">
        <v>67</v>
      </c>
      <c r="C165" s="9" t="s">
        <v>70</v>
      </c>
      <c r="D165" s="9" t="s">
        <v>389</v>
      </c>
      <c r="E165" s="13">
        <v>0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373</v>
      </c>
      <c r="B166" s="9" t="s">
        <v>111</v>
      </c>
      <c r="C166" s="9" t="s">
        <v>76</v>
      </c>
      <c r="D166" s="31">
        <f>E163/F163</f>
        <v>10998.247881355934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E169+E173+E177+E181+E185+E189+E193+E197+E201+E205+E209</f>
        <v>61835.712999999996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f>2148.426</f>
        <v>2148.426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f>E169</f>
        <v>2148.426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388</v>
      </c>
      <c r="E173" s="26">
        <f>3018.027</f>
        <v>3018.027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f>E173</f>
        <v>3018.027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v>6078.19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2.148909315891815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v>1225.21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0.43316598904012726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239.84+5891.3+1576.96+100.34</f>
        <v>7808.4400000000005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2.76062930882093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239.84+325.75+966.23</f>
        <v>1531.8200000000002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0.5415662011666962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109</v>
      </c>
      <c r="C193" s="9" t="s">
        <v>70</v>
      </c>
      <c r="D193" s="9" t="s">
        <v>382</v>
      </c>
      <c r="E193" s="13">
        <f>239.84+1014.14</f>
        <v>1253.98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111</v>
      </c>
      <c r="C196" s="9" t="s">
        <v>76</v>
      </c>
      <c r="D196" s="31">
        <f>E193/E2</f>
        <v>0.4433374580166166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242</v>
      </c>
      <c r="B197" s="9" t="s">
        <v>109</v>
      </c>
      <c r="C197" s="9" t="s">
        <v>70</v>
      </c>
      <c r="D197" s="9" t="s">
        <v>47</v>
      </c>
      <c r="E197" s="13">
        <f>1227.91+1046.94+4942.01+717.01</f>
        <v>7933.870000000001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239</v>
      </c>
      <c r="B198" s="9" t="s">
        <v>110</v>
      </c>
      <c r="C198" s="9" t="s">
        <v>70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243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244</v>
      </c>
      <c r="B200" s="9" t="s">
        <v>111</v>
      </c>
      <c r="C200" s="9" t="s">
        <v>76</v>
      </c>
      <c r="D200" s="31">
        <f>E197/E2</f>
        <v>2.804974368039597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245</v>
      </c>
      <c r="B201" s="9" t="s">
        <v>109</v>
      </c>
      <c r="C201" s="9" t="s">
        <v>70</v>
      </c>
      <c r="D201" s="9" t="s">
        <v>48</v>
      </c>
      <c r="E201" s="13">
        <v>202.95</v>
      </c>
      <c r="F201" s="13" t="s">
        <v>332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246</v>
      </c>
      <c r="B202" s="9" t="s">
        <v>110</v>
      </c>
      <c r="C202" s="9" t="s">
        <v>70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247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248</v>
      </c>
      <c r="B204" s="9" t="s">
        <v>111</v>
      </c>
      <c r="C204" s="9" t="s">
        <v>76</v>
      </c>
      <c r="D204" s="31">
        <f>E201/E2</f>
        <v>0.07175181191444228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249</v>
      </c>
      <c r="B205" s="9" t="s">
        <v>109</v>
      </c>
      <c r="C205" s="9" t="s">
        <v>70</v>
      </c>
      <c r="D205" s="9" t="s">
        <v>49</v>
      </c>
      <c r="E205" s="13">
        <f>15883.9+5756.34+2059.68+3647.82+989.5+2297.56</f>
        <v>30634.8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250</v>
      </c>
      <c r="B206" s="9" t="s">
        <v>110</v>
      </c>
      <c r="C206" s="9" t="s">
        <v>70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251</v>
      </c>
      <c r="B207" s="9" t="s">
        <v>67</v>
      </c>
      <c r="C207" s="9" t="s">
        <v>70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252</v>
      </c>
      <c r="B208" s="9" t="s">
        <v>111</v>
      </c>
      <c r="C208" s="9" t="s">
        <v>76</v>
      </c>
      <c r="D208" s="31">
        <f>E205/E2</f>
        <v>10.830758352483649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31" t="s">
        <v>380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f>E209/E2</f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287</v>
      </c>
      <c r="B213" s="25" t="s">
        <v>107</v>
      </c>
      <c r="C213" s="25" t="s">
        <v>70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253</v>
      </c>
      <c r="B214" s="9" t="s">
        <v>108</v>
      </c>
      <c r="C214" s="9" t="s">
        <v>76</v>
      </c>
      <c r="D214" s="9">
        <f>E215+E219+E223+E227+E231+E235+E239+E243+E247+E251</f>
        <v>6884.91</v>
      </c>
      <c r="E214" s="13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283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255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256</v>
      </c>
      <c r="B218" s="9" t="s">
        <v>111</v>
      </c>
      <c r="C218" s="9" t="s">
        <v>76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258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259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260</v>
      </c>
      <c r="B222" s="9" t="s">
        <v>111</v>
      </c>
      <c r="C222" s="9" t="s">
        <v>76</v>
      </c>
      <c r="D222" s="31">
        <f>E219/E2</f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261</v>
      </c>
      <c r="B223" s="9" t="s">
        <v>109</v>
      </c>
      <c r="C223" s="9" t="s">
        <v>70</v>
      </c>
      <c r="D223" s="9" t="s">
        <v>52</v>
      </c>
      <c r="E223" s="13">
        <v>2901.48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262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263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264</v>
      </c>
      <c r="B226" s="9" t="s">
        <v>111</v>
      </c>
      <c r="C226" s="9" t="s">
        <v>76</v>
      </c>
      <c r="D226" s="31">
        <f>E223/E2</f>
        <v>1.0258016616581227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266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267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268</v>
      </c>
      <c r="B230" s="9" t="s">
        <v>111</v>
      </c>
      <c r="C230" s="9" t="s">
        <v>76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269</v>
      </c>
      <c r="B231" s="9" t="s">
        <v>109</v>
      </c>
      <c r="C231" s="9" t="s">
        <v>70</v>
      </c>
      <c r="D231" s="9" t="s">
        <v>338</v>
      </c>
      <c r="E231" s="13">
        <v>2912.11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270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271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272</v>
      </c>
      <c r="B234" s="9" t="s">
        <v>111</v>
      </c>
      <c r="C234" s="9" t="s">
        <v>76</v>
      </c>
      <c r="D234" s="31">
        <f>E231/E2</f>
        <v>1.0295598373696306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273</v>
      </c>
      <c r="B235" s="9" t="s">
        <v>109</v>
      </c>
      <c r="C235" s="9" t="s">
        <v>70</v>
      </c>
      <c r="D235" s="9" t="s">
        <v>1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274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275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276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277</v>
      </c>
      <c r="B239" s="9" t="s">
        <v>109</v>
      </c>
      <c r="C239" s="9" t="s">
        <v>70</v>
      </c>
      <c r="D239" s="9" t="s">
        <v>0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278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279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280</v>
      </c>
      <c r="B242" s="9" t="s">
        <v>111</v>
      </c>
      <c r="C242" s="9" t="s">
        <v>76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282</v>
      </c>
      <c r="B243" s="9" t="s">
        <v>109</v>
      </c>
      <c r="C243" s="9" t="s">
        <v>70</v>
      </c>
      <c r="D243" s="9" t="s">
        <v>54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284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285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286</v>
      </c>
      <c r="B246" s="9" t="s">
        <v>111</v>
      </c>
      <c r="C246" s="9" t="s">
        <v>76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289</v>
      </c>
      <c r="B247" s="9" t="s">
        <v>109</v>
      </c>
      <c r="C247" s="9" t="s">
        <v>70</v>
      </c>
      <c r="D247" s="9" t="s">
        <v>55</v>
      </c>
      <c r="E247" s="13">
        <v>1071.32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290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291</v>
      </c>
      <c r="B249" s="9" t="s">
        <v>67</v>
      </c>
      <c r="C249" s="9" t="s">
        <v>70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292</v>
      </c>
      <c r="B250" s="9" t="s">
        <v>111</v>
      </c>
      <c r="C250" s="9" t="s">
        <v>76</v>
      </c>
      <c r="D250" s="31">
        <f>E247/E2</f>
        <v>0.3787590595722114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374</v>
      </c>
      <c r="B251" s="9" t="s">
        <v>109</v>
      </c>
      <c r="C251" s="9" t="s">
        <v>70</v>
      </c>
      <c r="D251" s="9" t="s">
        <v>56</v>
      </c>
      <c r="E251" s="13">
        <v>0</v>
      </c>
      <c r="F251" s="13" t="s">
        <v>333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375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376</v>
      </c>
      <c r="B253" s="9" t="s">
        <v>67</v>
      </c>
      <c r="C253" s="9" t="s">
        <v>70</v>
      </c>
      <c r="D253" s="9" t="s">
        <v>325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377</v>
      </c>
      <c r="B254" s="9" t="s">
        <v>111</v>
      </c>
      <c r="C254" s="9" t="s">
        <v>76</v>
      </c>
      <c r="D254" s="31">
        <f>E251/E2</f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281</v>
      </c>
      <c r="C255" s="9" t="s">
        <v>76</v>
      </c>
      <c r="D255" s="37">
        <f>SUM(D90,D28,D34,D60,D66,D72,D78,D84,D100,D110,D168,D214)</f>
        <v>475037.513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39" t="s">
        <v>293</v>
      </c>
      <c r="B256" s="39"/>
      <c r="C256" s="39"/>
      <c r="D256" s="39"/>
    </row>
    <row r="257" spans="1:4" ht="15.75">
      <c r="A257" s="7" t="s">
        <v>294</v>
      </c>
      <c r="B257" s="8" t="s">
        <v>295</v>
      </c>
      <c r="C257" s="8" t="s">
        <v>296</v>
      </c>
      <c r="D257" s="8">
        <v>4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4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-12604.03</v>
      </c>
    </row>
    <row r="261" spans="1:4" ht="15.75">
      <c r="A261" s="39" t="s">
        <v>303</v>
      </c>
      <c r="B261" s="39"/>
      <c r="C261" s="39"/>
      <c r="D261" s="39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9" t="s">
        <v>311</v>
      </c>
      <c r="B268" s="39"/>
      <c r="C268" s="39"/>
      <c r="D268" s="39"/>
    </row>
    <row r="269" spans="1:4" ht="15.75">
      <c r="A269" s="7" t="s">
        <v>312</v>
      </c>
      <c r="B269" s="8" t="s">
        <v>295</v>
      </c>
      <c r="C269" s="8" t="s">
        <v>296</v>
      </c>
      <c r="D269" s="8">
        <v>9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9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9" t="s">
        <v>317</v>
      </c>
      <c r="B273" s="39"/>
      <c r="C273" s="39"/>
      <c r="D273" s="39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2018-03-31T08:53:22Z</dcterms:modified>
  <cp:category/>
  <cp:version/>
  <cp:contentType/>
  <cp:contentStatus/>
</cp:coreProperties>
</file>