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форме'!$A$1:$D$240</definedName>
  </definedNames>
  <calcPr fullCalcOnLoad="1"/>
</workbook>
</file>

<file path=xl/sharedStrings.xml><?xml version="1.0" encoding="utf-8"?>
<sst xmlns="http://schemas.openxmlformats.org/spreadsheetml/2006/main" count="874" uniqueCount="347">
  <si>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</si>
  <si>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</si>
  <si>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</si>
  <si>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</si>
  <si>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</si>
  <si>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</si>
  <si>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</si>
  <si>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</si>
  <si>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</si>
  <si>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</si>
  <si>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</si>
  <si>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</si>
  <si>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</si>
  <si>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</si>
  <si>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</si>
  <si>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</si>
  <si>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</si>
  <si>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</si>
  <si>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</si>
  <si>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</si>
  <si>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</si>
  <si>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</si>
  <si>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</si>
  <si>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</si>
  <si>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</si>
  <si>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</si>
  <si>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</si>
  <si>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</si>
  <si>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</si>
  <si>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</si>
  <si>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</si>
  <si>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</si>
  <si>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</si>
  <si>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</si>
  <si>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</si>
  <si>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</si>
  <si>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</si>
  <si>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</si>
  <si>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</si>
  <si>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</si>
  <si>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</si>
  <si>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</si>
  <si>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</si>
  <si>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</si>
  <si>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</si>
  <si>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</si>
  <si>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</si>
  <si>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</si>
  <si>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</si>
  <si>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</si>
  <si>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</si>
  <si>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</si>
  <si>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</si>
  <si>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</si>
  <si>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</si>
  <si>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</si>
  <si>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</si>
  <si>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</si>
  <si>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</si>
  <si>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</si>
  <si>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</si>
  <si>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</si>
  <si>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</si>
  <si>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</si>
  <si>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</si>
  <si>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</si>
  <si>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</si>
  <si>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</si>
  <si>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</si>
  <si>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</si>
  <si>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</si>
  <si>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</si>
  <si>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</si>
  <si>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</si>
  <si>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</si>
  <si>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</si>
  <si>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</si>
  <si>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</si>
  <si>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</si>
  <si>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</si>
  <si>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</si>
  <si>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</si>
  <si>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</si>
  <si>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</si>
  <si>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</si>
  <si>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</si>
  <si>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</si>
  <si>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</si>
  <si>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</si>
  <si>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</si>
  <si>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</si>
  <si>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</si>
  <si>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</si>
  <si>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</si>
  <si>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</si>
  <si>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</si>
  <si>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</si>
  <si>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</si>
  <si>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</si>
  <si>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</si>
  <si>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</si>
  <si>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</si>
  <si>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</si>
  <si>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</si>
  <si>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</si>
  <si>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</si>
  <si>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</si>
  <si>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</si>
  <si>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</si>
  <si>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</si>
  <si>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</si>
  <si>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</si>
  <si>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</si>
  <si>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</si>
  <si>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</si>
  <si>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</si>
  <si>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</si>
  <si>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</si>
  <si>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</si>
  <si>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</si>
  <si>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</si>
  <si>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</si>
  <si>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</si>
  <si>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</si>
  <si>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</si>
  <si>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</si>
  <si>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</si>
  <si>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</si>
  <si>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</si>
  <si>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</si>
  <si>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</si>
  <si>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</si>
  <si>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</si>
  <si>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</si>
  <si>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</si>
  <si>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</si>
  <si>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</si>
  <si>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</si>
  <si>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</si>
  <si>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</si>
  <si>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</si>
  <si>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</si>
  <si>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</si>
  <si>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</si>
  <si>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</si>
  <si>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</si>
  <si>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</si>
  <si>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</si>
  <si>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</si>
  <si>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</si>
  <si>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</si>
  <si>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</si>
  <si>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</si>
  <si>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</si>
  <si>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</si>
  <si>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</si>
  <si>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</si>
  <si>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</si>
  <si>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</si>
  <si>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</si>
  <si>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</si>
  <si>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</si>
  <si>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</si>
  <si>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</si>
  <si>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</si>
  <si>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</si>
  <si>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</si>
  <si>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</si>
  <si>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</si>
  <si>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</si>
  <si>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</si>
  <si>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</si>
  <si>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</si>
  <si>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</si>
  <si>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</si>
  <si>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</si>
  <si>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</si>
  <si>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</si>
  <si>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</si>
  <si>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</si>
  <si>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</si>
  <si>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</si>
  <si>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</si>
  <si>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</si>
  <si>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</si>
  <si>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</si>
  <si>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</si>
  <si>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</si>
  <si>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</si>
  <si>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</si>
  <si>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</si>
  <si>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</si>
  <si>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</si>
  <si>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</si>
  <si>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</si>
  <si>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</si>
  <si>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</si>
  <si>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</si>
  <si>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</si>
  <si>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</si>
  <si>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</si>
  <si>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</si>
  <si>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</si>
  <si>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</si>
  <si>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</si>
  <si>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</si>
  <si>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</si>
  <si>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</si>
  <si>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</si>
  <si>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</si>
  <si>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</si>
  <si>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</si>
  <si>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</si>
  <si>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</si>
  <si>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</si>
  <si>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</si>
  <si>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</si>
  <si>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</si>
  <si>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</si>
  <si>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</si>
  <si>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</si>
  <si>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</si>
  <si>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</si>
  <si>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</si>
  <si>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</si>
  <si>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</si>
  <si>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</si>
  <si>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</si>
  <si>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</si>
  <si>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</si>
  <si>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</si>
  <si>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</si>
  <si>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</si>
  <si>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</si>
  <si>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</si>
  <si>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</si>
  <si>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</si>
  <si>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</si>
  <si>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</si>
  <si>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</si>
  <si>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</si>
  <si>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</si>
  <si>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</si>
  <si>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</si>
  <si>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</si>
  <si>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</si>
  <si>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</si>
  <si>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</si>
  <si>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</si>
  <si>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</si>
  <si>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</si>
  <si>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</si>
  <si>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</si>
  <si>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</si>
  <si>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</si>
  <si>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</si>
  <si>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</si>
  <si>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</si>
  <si>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</si>
  <si>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</si>
  <si>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</si>
  <si>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</si>
  <si>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</si>
  <si>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</si>
  <si>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</si>
  <si>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</si>
  <si>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</si>
  <si>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</si>
  <si>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</si>
  <si>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</si>
  <si>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</si>
  <si>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</si>
  <si>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</si>
  <si>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</si>
  <si>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</si>
  <si>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</si>
  <si>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</si>
  <si>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</si>
  <si>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</si>
  <si>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</si>
  <si>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</si>
  <si>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</si>
  <si>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</si>
  <si>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</si>
  <si>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</si>
  <si>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</si>
  <si>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</si>
  <si>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</si>
  <si>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</si>
  <si>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</si>
  <si>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</si>
  <si>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</si>
  <si>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</si>
  <si>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</si>
  <si>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</si>
  <si>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</si>
  <si>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</si>
  <si>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</si>
  <si>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</si>
  <si>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</si>
  <si>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</si>
  <si>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</si>
  <si>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</si>
  <si>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</si>
  <si>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</si>
  <si>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</si>
  <si>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</si>
  <si>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</si>
  <si>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</si>
  <si>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</si>
  <si>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</si>
  <si>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</si>
  <si>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</si>
  <si>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</si>
  <si>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</si>
  <si>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</si>
  <si>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</si>
  <si>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</si>
  <si>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</si>
  <si>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</si>
  <si>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</si>
  <si>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</si>
  <si>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</si>
  <si>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</si>
  <si>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</si>
  <si>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</si>
  <si>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</si>
  <si>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</si>
  <si>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</si>
  <si>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</si>
  <si>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</si>
  <si>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</si>
  <si>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</si>
  <si>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ДАША</t>
  </si>
  <si>
    <t>АБОНЕНСТКИЙ</t>
  </si>
  <si>
    <t>ЯРЛЫКОВА</t>
  </si>
  <si>
    <t>ВСЕГДА И ВЕЗДЕ  0</t>
  </si>
  <si>
    <t>Ремонт и обслуживание кол.приборов учёта тепловой энергии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</si>
  <si>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</si>
  <si>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</si>
  <si>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</si>
  <si>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</si>
  <si>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</si>
  <si>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Отчет об исполнении управляющей организацией ООО "УК "Привокзальная" договора управления за 2017 год по дому №13  ул. Гайдара А                            в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</si>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</sst>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X122">
            <v>135581.6284152</v>
          </cell>
        </row>
        <row r="123">
          <cell r="BX123">
            <v>154773.39318000004</v>
          </cell>
        </row>
        <row r="124">
          <cell r="BX124">
            <v>31441.803359999998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0"/>
  <sheetViews>
    <sheetView tabSelected="1" view="pageBreakPreview" zoomScale="70" zoomScaleNormal="90" zoomScaleSheetLayoutView="7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12.0039062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294</v>
      </c>
    </row>
    <row r="2" spans="1:22" s="6" customFormat="1" ht="33.75" customHeight="1">
      <c r="A2" s="41" t="s">
        <v>343</v>
      </c>
      <c r="B2" s="41"/>
      <c r="C2" s="41"/>
      <c r="D2" s="41"/>
      <c r="E2" s="3">
        <v>2138.2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57</v>
      </c>
      <c r="B4" s="8" t="s">
        <v>58</v>
      </c>
      <c r="C4" s="8" t="s">
        <v>59</v>
      </c>
      <c r="D4" s="8" t="s">
        <v>60</v>
      </c>
    </row>
    <row r="5" spans="1:4" ht="15.75">
      <c r="A5" s="7" t="s">
        <v>63</v>
      </c>
      <c r="B5" s="8" t="s">
        <v>61</v>
      </c>
      <c r="C5" s="8" t="s">
        <v>62</v>
      </c>
      <c r="D5" s="9" t="s">
        <v>344</v>
      </c>
    </row>
    <row r="6" spans="1:4" ht="15.75">
      <c r="A6" s="7" t="s">
        <v>64</v>
      </c>
      <c r="B6" s="8" t="s">
        <v>65</v>
      </c>
      <c r="C6" s="8" t="s">
        <v>62</v>
      </c>
      <c r="D6" s="9" t="s">
        <v>345</v>
      </c>
    </row>
    <row r="7" spans="1:4" ht="15.75">
      <c r="A7" s="7" t="s">
        <v>52</v>
      </c>
      <c r="B7" s="8" t="s">
        <v>66</v>
      </c>
      <c r="C7" s="8" t="s">
        <v>62</v>
      </c>
      <c r="D7" s="9" t="s">
        <v>346</v>
      </c>
    </row>
    <row r="8" spans="1:4" ht="42.75" customHeight="1">
      <c r="A8" s="40" t="s">
        <v>95</v>
      </c>
      <c r="B8" s="40"/>
      <c r="C8" s="40"/>
      <c r="D8" s="40"/>
    </row>
    <row r="9" spans="1:5" ht="15.75">
      <c r="A9" s="7" t="s">
        <v>53</v>
      </c>
      <c r="B9" s="8" t="s">
        <v>67</v>
      </c>
      <c r="C9" s="8" t="s">
        <v>68</v>
      </c>
      <c r="D9" s="8">
        <v>0</v>
      </c>
      <c r="E9" s="3" t="s">
        <v>304</v>
      </c>
    </row>
    <row r="10" spans="1:7" ht="15.75">
      <c r="A10" s="7" t="s">
        <v>54</v>
      </c>
      <c r="B10" s="8" t="s">
        <v>69</v>
      </c>
      <c r="C10" s="8" t="s">
        <v>68</v>
      </c>
      <c r="D10" s="8">
        <v>-58220.81</v>
      </c>
      <c r="E10" s="3" t="s">
        <v>304</v>
      </c>
      <c r="G10" s="1"/>
    </row>
    <row r="11" spans="1:5" ht="15.75">
      <c r="A11" s="7" t="s">
        <v>70</v>
      </c>
      <c r="B11" s="8" t="s">
        <v>71</v>
      </c>
      <c r="C11" s="8" t="s">
        <v>68</v>
      </c>
      <c r="D11" s="8">
        <v>46074.02</v>
      </c>
      <c r="E11" s="3" t="s">
        <v>304</v>
      </c>
    </row>
    <row r="12" spans="1:5" ht="31.5">
      <c r="A12" s="7" t="s">
        <v>72</v>
      </c>
      <c r="B12" s="8" t="s">
        <v>73</v>
      </c>
      <c r="C12" s="8" t="s">
        <v>68</v>
      </c>
      <c r="D12" s="10">
        <f>D13+D14+D15</f>
        <v>321796.8249552001</v>
      </c>
      <c r="E12" s="3" t="s">
        <v>333</v>
      </c>
    </row>
    <row r="13" spans="1:5" ht="15.75">
      <c r="A13" s="7" t="s">
        <v>87</v>
      </c>
      <c r="B13" s="11" t="s">
        <v>74</v>
      </c>
      <c r="C13" s="8" t="s">
        <v>68</v>
      </c>
      <c r="D13" s="10">
        <f>'[1]ук(2016)'!$BX$123</f>
        <v>154773.39318000004</v>
      </c>
      <c r="E13" s="3" t="s">
        <v>333</v>
      </c>
    </row>
    <row r="14" spans="1:5" ht="15.75">
      <c r="A14" s="7" t="s">
        <v>88</v>
      </c>
      <c r="B14" s="11" t="s">
        <v>75</v>
      </c>
      <c r="C14" s="8" t="s">
        <v>68</v>
      </c>
      <c r="D14" s="10">
        <f>'[1]ук(2016)'!$BX$122</f>
        <v>135581.6284152</v>
      </c>
      <c r="E14" s="3" t="s">
        <v>333</v>
      </c>
    </row>
    <row r="15" spans="1:5" ht="15.75">
      <c r="A15" s="7" t="s">
        <v>89</v>
      </c>
      <c r="B15" s="11" t="s">
        <v>76</v>
      </c>
      <c r="C15" s="8" t="s">
        <v>68</v>
      </c>
      <c r="D15" s="10">
        <f>'[1]ук(2016)'!$BX$124</f>
        <v>31441.803359999998</v>
      </c>
      <c r="E15" s="3" t="s">
        <v>333</v>
      </c>
    </row>
    <row r="16" spans="1:5" ht="15.75">
      <c r="A16" s="11" t="s">
        <v>77</v>
      </c>
      <c r="B16" s="11" t="s">
        <v>78</v>
      </c>
      <c r="C16" s="11" t="s">
        <v>68</v>
      </c>
      <c r="D16" s="11">
        <v>251088.35</v>
      </c>
      <c r="E16" s="3" t="s">
        <v>304</v>
      </c>
    </row>
    <row r="17" spans="1:5" ht="31.5">
      <c r="A17" s="11" t="s">
        <v>55</v>
      </c>
      <c r="B17" s="11" t="s">
        <v>90</v>
      </c>
      <c r="C17" s="11" t="s">
        <v>68</v>
      </c>
      <c r="D17" s="11">
        <f>D16</f>
        <v>251088.35</v>
      </c>
      <c r="E17" s="3" t="s">
        <v>304</v>
      </c>
    </row>
    <row r="18" spans="1:4" ht="31.5">
      <c r="A18" s="11" t="s">
        <v>339</v>
      </c>
      <c r="B18" s="11" t="s">
        <v>340</v>
      </c>
      <c r="C18" s="11" t="s">
        <v>68</v>
      </c>
      <c r="D18" s="11">
        <v>0</v>
      </c>
    </row>
    <row r="19" spans="1:4" ht="15.75">
      <c r="A19" s="11" t="s">
        <v>341</v>
      </c>
      <c r="B19" s="11" t="s">
        <v>342</v>
      </c>
      <c r="C19" s="11" t="s">
        <v>68</v>
      </c>
      <c r="D19" s="11">
        <v>0</v>
      </c>
    </row>
    <row r="20" spans="1:5" ht="15.75">
      <c r="A20" s="11" t="s">
        <v>56</v>
      </c>
      <c r="B20" s="11" t="s">
        <v>79</v>
      </c>
      <c r="C20" s="11" t="s">
        <v>68</v>
      </c>
      <c r="D20" s="11">
        <v>0</v>
      </c>
      <c r="E20" s="3" t="s">
        <v>304</v>
      </c>
    </row>
    <row r="21" spans="1:5" ht="15.75">
      <c r="A21" s="11" t="s">
        <v>80</v>
      </c>
      <c r="B21" s="11" t="s">
        <v>81</v>
      </c>
      <c r="C21" s="11" t="s">
        <v>68</v>
      </c>
      <c r="D21" s="11">
        <v>0</v>
      </c>
      <c r="E21" s="3" t="s">
        <v>304</v>
      </c>
    </row>
    <row r="22" spans="1:5" ht="15.75">
      <c r="A22" s="11" t="s">
        <v>82</v>
      </c>
      <c r="B22" s="11" t="s">
        <v>83</v>
      </c>
      <c r="C22" s="11" t="s">
        <v>68</v>
      </c>
      <c r="D22" s="11">
        <f>D16+D10</f>
        <v>192867.54</v>
      </c>
      <c r="E22" s="3" t="s">
        <v>304</v>
      </c>
    </row>
    <row r="23" spans="1:5" ht="15.75">
      <c r="A23" s="11" t="s">
        <v>84</v>
      </c>
      <c r="B23" s="11" t="s">
        <v>91</v>
      </c>
      <c r="C23" s="11" t="s">
        <v>68</v>
      </c>
      <c r="D23" s="11">
        <v>753.09</v>
      </c>
      <c r="E23" s="3" t="s">
        <v>304</v>
      </c>
    </row>
    <row r="24" spans="1:5" ht="15.75">
      <c r="A24" s="11" t="s">
        <v>85</v>
      </c>
      <c r="B24" s="11" t="s">
        <v>92</v>
      </c>
      <c r="C24" s="11" t="s">
        <v>68</v>
      </c>
      <c r="D24" s="38">
        <f>D16-D219</f>
        <v>-53817.686000000016</v>
      </c>
      <c r="E24" s="3" t="s">
        <v>304</v>
      </c>
    </row>
    <row r="25" spans="1:5" ht="15.75">
      <c r="A25" s="11" t="s">
        <v>86</v>
      </c>
      <c r="B25" s="11" t="s">
        <v>93</v>
      </c>
      <c r="C25" s="11" t="s">
        <v>68</v>
      </c>
      <c r="D25" s="12">
        <v>79303.76</v>
      </c>
      <c r="E25" s="1">
        <f>D12-(D16+D10)+D256-D24+D11</f>
        <v>228820.99095520008</v>
      </c>
    </row>
    <row r="26" spans="1:22" s="14" customFormat="1" ht="35.25" customHeight="1">
      <c r="A26" s="42" t="s">
        <v>94</v>
      </c>
      <c r="B26" s="42"/>
      <c r="C26" s="42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105</v>
      </c>
      <c r="B27" s="16" t="s">
        <v>96</v>
      </c>
      <c r="C27" s="16" t="s">
        <v>62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2" customFormat="1" ht="15.75">
      <c r="A28" s="20" t="s">
        <v>101</v>
      </c>
      <c r="B28" s="21" t="s">
        <v>97</v>
      </c>
      <c r="C28" s="21" t="s">
        <v>68</v>
      </c>
      <c r="D28" s="21">
        <f>E28</f>
        <v>21840.03</v>
      </c>
      <c r="E28" s="17">
        <v>21840.03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22" customFormat="1" ht="31.5">
      <c r="A29" s="20" t="s">
        <v>102</v>
      </c>
      <c r="B29" s="21" t="s">
        <v>98</v>
      </c>
      <c r="C29" s="21" t="s">
        <v>62</v>
      </c>
      <c r="D29" s="21" t="s">
        <v>4</v>
      </c>
      <c r="E29" s="17" t="s">
        <v>304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22" customFormat="1" ht="15.75">
      <c r="A30" s="20" t="s">
        <v>103</v>
      </c>
      <c r="B30" s="21" t="s">
        <v>99</v>
      </c>
      <c r="C30" s="21" t="s">
        <v>62</v>
      </c>
      <c r="D30" s="21" t="s">
        <v>11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2" customFormat="1" ht="15.75">
      <c r="A31" s="20" t="s">
        <v>104</v>
      </c>
      <c r="B31" s="21" t="s">
        <v>59</v>
      </c>
      <c r="C31" s="21" t="s">
        <v>62</v>
      </c>
      <c r="D31" s="21" t="s">
        <v>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22" customFormat="1" ht="15.75">
      <c r="A32" s="20" t="s">
        <v>106</v>
      </c>
      <c r="B32" s="21" t="s">
        <v>100</v>
      </c>
      <c r="C32" s="21" t="s">
        <v>68</v>
      </c>
      <c r="D32" s="23">
        <f>E28/E2</f>
        <v>10.214212889346179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7" customFormat="1" ht="24.75" customHeight="1">
      <c r="A33" s="24" t="s">
        <v>107</v>
      </c>
      <c r="B33" s="25" t="s">
        <v>96</v>
      </c>
      <c r="C33" s="25" t="s">
        <v>62</v>
      </c>
      <c r="D33" s="25" t="s">
        <v>13</v>
      </c>
      <c r="E33" s="13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108</v>
      </c>
      <c r="B34" s="9" t="s">
        <v>97</v>
      </c>
      <c r="C34" s="9" t="s">
        <v>68</v>
      </c>
      <c r="D34" s="9">
        <f>E34</f>
        <v>17737.63</v>
      </c>
      <c r="E34" s="13">
        <v>17737.63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109</v>
      </c>
      <c r="B35" s="9" t="s">
        <v>98</v>
      </c>
      <c r="C35" s="9" t="s">
        <v>62</v>
      </c>
      <c r="D35" s="9" t="s">
        <v>14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110</v>
      </c>
      <c r="B36" s="9" t="s">
        <v>99</v>
      </c>
      <c r="C36" s="9" t="s">
        <v>62</v>
      </c>
      <c r="D36" s="9" t="s">
        <v>15</v>
      </c>
      <c r="E36" s="13" t="s">
        <v>304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111</v>
      </c>
      <c r="B37" s="9" t="s">
        <v>59</v>
      </c>
      <c r="C37" s="9" t="s">
        <v>62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112</v>
      </c>
      <c r="B38" s="9" t="s">
        <v>100</v>
      </c>
      <c r="C38" s="9" t="s">
        <v>68</v>
      </c>
      <c r="D38" s="29">
        <f>E34/E2</f>
        <v>8.295589748386494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27" customFormat="1" ht="15.75">
      <c r="A39" s="24" t="s">
        <v>113</v>
      </c>
      <c r="B39" s="25" t="s">
        <v>96</v>
      </c>
      <c r="C39" s="25" t="s">
        <v>62</v>
      </c>
      <c r="D39" s="25" t="s">
        <v>338</v>
      </c>
      <c r="E39" s="13"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14" customFormat="1" ht="15.75">
      <c r="A40" s="28" t="s">
        <v>114</v>
      </c>
      <c r="B40" s="9" t="s">
        <v>97</v>
      </c>
      <c r="C40" s="9" t="s">
        <v>68</v>
      </c>
      <c r="D40" s="9">
        <f>E39</f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31.5">
      <c r="A41" s="28" t="s">
        <v>115</v>
      </c>
      <c r="B41" s="9" t="s">
        <v>98</v>
      </c>
      <c r="C41" s="9" t="s">
        <v>62</v>
      </c>
      <c r="D41" s="9" t="s">
        <v>338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116</v>
      </c>
      <c r="B42" s="9" t="s">
        <v>99</v>
      </c>
      <c r="C42" s="9" t="s">
        <v>62</v>
      </c>
      <c r="D42" s="9" t="s">
        <v>21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15.75">
      <c r="A43" s="28" t="s">
        <v>117</v>
      </c>
      <c r="B43" s="9" t="s">
        <v>59</v>
      </c>
      <c r="C43" s="9" t="s">
        <v>62</v>
      </c>
      <c r="D43" s="9" t="s">
        <v>12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118</v>
      </c>
      <c r="B44" s="9" t="s">
        <v>100</v>
      </c>
      <c r="C44" s="9" t="s">
        <v>68</v>
      </c>
      <c r="D44" s="29">
        <f>E39/E2</f>
        <v>0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27" customFormat="1" ht="15.75">
      <c r="A45" s="24" t="s">
        <v>119</v>
      </c>
      <c r="B45" s="25" t="s">
        <v>96</v>
      </c>
      <c r="C45" s="25" t="s">
        <v>62</v>
      </c>
      <c r="D45" s="25" t="s">
        <v>17</v>
      </c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14" customFormat="1" ht="15.75">
      <c r="A46" s="28" t="s">
        <v>120</v>
      </c>
      <c r="B46" s="9" t="s">
        <v>97</v>
      </c>
      <c r="C46" s="9" t="s">
        <v>68</v>
      </c>
      <c r="D46" s="9">
        <f>E46</f>
        <v>31441.8</v>
      </c>
      <c r="E46" s="13">
        <v>31441.8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121</v>
      </c>
      <c r="B47" s="9" t="s">
        <v>98</v>
      </c>
      <c r="C47" s="9" t="s">
        <v>62</v>
      </c>
      <c r="D47" s="9" t="s">
        <v>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122</v>
      </c>
      <c r="B48" s="9" t="s">
        <v>99</v>
      </c>
      <c r="C48" s="9" t="s">
        <v>62</v>
      </c>
      <c r="D48" s="9" t="s">
        <v>15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123</v>
      </c>
      <c r="B49" s="9" t="s">
        <v>59</v>
      </c>
      <c r="C49" s="9" t="s">
        <v>62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124</v>
      </c>
      <c r="B50" s="9" t="s">
        <v>100</v>
      </c>
      <c r="C50" s="9" t="s">
        <v>68</v>
      </c>
      <c r="D50" s="29">
        <f>E46/E2</f>
        <v>14.704798428584791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27" customFormat="1" ht="31.5">
      <c r="A51" s="24" t="s">
        <v>126</v>
      </c>
      <c r="B51" s="25" t="s">
        <v>96</v>
      </c>
      <c r="C51" s="25" t="s">
        <v>62</v>
      </c>
      <c r="D51" s="25" t="s">
        <v>51</v>
      </c>
      <c r="E51" s="13"/>
      <c r="F51" s="30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14" customFormat="1" ht="15.75">
      <c r="A52" s="28" t="s">
        <v>127</v>
      </c>
      <c r="B52" s="9" t="s">
        <v>97</v>
      </c>
      <c r="C52" s="9" t="s">
        <v>68</v>
      </c>
      <c r="D52" s="9">
        <f>E53</f>
        <v>8918.88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31.5">
      <c r="A53" s="28" t="s">
        <v>128</v>
      </c>
      <c r="B53" s="9" t="s">
        <v>98</v>
      </c>
      <c r="C53" s="9" t="s">
        <v>62</v>
      </c>
      <c r="D53" s="9" t="s">
        <v>51</v>
      </c>
      <c r="E53" s="13">
        <v>8918.88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129</v>
      </c>
      <c r="B54" s="9" t="s">
        <v>99</v>
      </c>
      <c r="C54" s="9" t="s">
        <v>62</v>
      </c>
      <c r="D54" s="9" t="s">
        <v>125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15.75">
      <c r="A55" s="28" t="s">
        <v>130</v>
      </c>
      <c r="B55" s="9" t="s">
        <v>59</v>
      </c>
      <c r="C55" s="9" t="s">
        <v>62</v>
      </c>
      <c r="D55" s="9" t="s">
        <v>12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131</v>
      </c>
      <c r="B56" s="9" t="s">
        <v>100</v>
      </c>
      <c r="C56" s="9" t="s">
        <v>68</v>
      </c>
      <c r="D56" s="29">
        <f>E53/E2</f>
        <v>4.171209428491254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27" customFormat="1" ht="15.75">
      <c r="A57" s="24" t="s">
        <v>132</v>
      </c>
      <c r="B57" s="25" t="s">
        <v>96</v>
      </c>
      <c r="C57" s="25" t="s">
        <v>62</v>
      </c>
      <c r="D57" s="25" t="s">
        <v>18</v>
      </c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14" customFormat="1" ht="15.75">
      <c r="A58" s="28" t="s">
        <v>133</v>
      </c>
      <c r="B58" s="9" t="s">
        <v>97</v>
      </c>
      <c r="C58" s="9" t="s">
        <v>68</v>
      </c>
      <c r="D58" s="9">
        <f>E59+E63</f>
        <v>63782.18000000001</v>
      </c>
      <c r="E58" s="13"/>
      <c r="F58" s="26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14" customFormat="1" ht="31.5">
      <c r="A59" s="28" t="s">
        <v>134</v>
      </c>
      <c r="B59" s="9" t="s">
        <v>98</v>
      </c>
      <c r="C59" s="9" t="s">
        <v>62</v>
      </c>
      <c r="D59" s="9" t="s">
        <v>6</v>
      </c>
      <c r="E59" s="13">
        <v>21012.24</v>
      </c>
      <c r="F59" s="26" t="s">
        <v>304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s="14" customFormat="1" ht="15.75">
      <c r="A60" s="28" t="s">
        <v>135</v>
      </c>
      <c r="B60" s="9" t="s">
        <v>99</v>
      </c>
      <c r="C60" s="9" t="s">
        <v>62</v>
      </c>
      <c r="D60" s="9" t="s">
        <v>19</v>
      </c>
      <c r="E60" s="13"/>
      <c r="F60" s="26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15.75">
      <c r="A61" s="28" t="s">
        <v>136</v>
      </c>
      <c r="B61" s="9" t="s">
        <v>59</v>
      </c>
      <c r="C61" s="9" t="s">
        <v>62</v>
      </c>
      <c r="D61" s="9" t="s">
        <v>12</v>
      </c>
      <c r="E61" s="13"/>
      <c r="F61" s="26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137</v>
      </c>
      <c r="B62" s="9" t="s">
        <v>100</v>
      </c>
      <c r="C62" s="9" t="s">
        <v>68</v>
      </c>
      <c r="D62" s="29">
        <f>E59/E2</f>
        <v>9.827069497708354</v>
      </c>
      <c r="E62" s="13"/>
      <c r="F62" s="26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31.5">
      <c r="A63" s="28" t="s">
        <v>138</v>
      </c>
      <c r="B63" s="9" t="s">
        <v>98</v>
      </c>
      <c r="C63" s="9" t="s">
        <v>62</v>
      </c>
      <c r="D63" s="9" t="s">
        <v>5</v>
      </c>
      <c r="E63" s="13">
        <v>42769.94</v>
      </c>
      <c r="F63" s="26" t="s">
        <v>304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139</v>
      </c>
      <c r="B64" s="9" t="s">
        <v>99</v>
      </c>
      <c r="C64" s="9" t="s">
        <v>62</v>
      </c>
      <c r="D64" s="9" t="s">
        <v>15</v>
      </c>
      <c r="E64" s="13"/>
      <c r="F64" s="26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15.75">
      <c r="A65" s="28" t="s">
        <v>140</v>
      </c>
      <c r="B65" s="9" t="s">
        <v>59</v>
      </c>
      <c r="C65" s="9" t="s">
        <v>62</v>
      </c>
      <c r="D65" s="9" t="s">
        <v>12</v>
      </c>
      <c r="E65" s="13"/>
      <c r="F65" s="26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28" t="s">
        <v>141</v>
      </c>
      <c r="B66" s="9" t="s">
        <v>100</v>
      </c>
      <c r="C66" s="9" t="s">
        <v>68</v>
      </c>
      <c r="D66" s="29">
        <f>E63/E2</f>
        <v>20.002778037601725</v>
      </c>
      <c r="E66" s="13"/>
      <c r="F66" s="2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7" customFormat="1" ht="47.25">
      <c r="A67" s="24" t="s">
        <v>143</v>
      </c>
      <c r="B67" s="25" t="s">
        <v>96</v>
      </c>
      <c r="C67" s="25" t="s">
        <v>62</v>
      </c>
      <c r="D67" s="25" t="s">
        <v>20</v>
      </c>
      <c r="E67" s="13"/>
      <c r="F67" s="9" t="s">
        <v>303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14" customFormat="1" ht="15.75">
      <c r="A68" s="28" t="s">
        <v>144</v>
      </c>
      <c r="B68" s="9" t="s">
        <v>97</v>
      </c>
      <c r="C68" s="9" t="s">
        <v>68</v>
      </c>
      <c r="D68" s="9">
        <f>E69+E73</f>
        <v>0</v>
      </c>
      <c r="E68" s="13"/>
      <c r="F68" s="9">
        <v>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31.5">
      <c r="A69" s="28" t="s">
        <v>145</v>
      </c>
      <c r="B69" s="9" t="s">
        <v>98</v>
      </c>
      <c r="C69" s="9" t="s">
        <v>62</v>
      </c>
      <c r="D69" s="9" t="s">
        <v>9</v>
      </c>
      <c r="E69" s="13">
        <v>0</v>
      </c>
      <c r="F69" s="39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146</v>
      </c>
      <c r="B70" s="9" t="s">
        <v>99</v>
      </c>
      <c r="C70" s="9" t="s">
        <v>62</v>
      </c>
      <c r="D70" s="9" t="s">
        <v>21</v>
      </c>
      <c r="E70" s="13"/>
      <c r="F70" s="39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15.75">
      <c r="A71" s="28" t="s">
        <v>147</v>
      </c>
      <c r="B71" s="9" t="s">
        <v>59</v>
      </c>
      <c r="C71" s="9" t="s">
        <v>62</v>
      </c>
      <c r="D71" s="9" t="s">
        <v>142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31.5">
      <c r="A72" s="28" t="s">
        <v>148</v>
      </c>
      <c r="B72" s="9" t="s">
        <v>100</v>
      </c>
      <c r="C72" s="9" t="s">
        <v>68</v>
      </c>
      <c r="D72" s="29">
        <v>0</v>
      </c>
      <c r="E72" s="13"/>
      <c r="F72" s="9" t="s">
        <v>303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149</v>
      </c>
      <c r="B73" s="9" t="s">
        <v>98</v>
      </c>
      <c r="C73" s="9" t="s">
        <v>62</v>
      </c>
      <c r="D73" s="9" t="s">
        <v>8</v>
      </c>
      <c r="E73" s="13">
        <v>0</v>
      </c>
      <c r="F73" s="9">
        <v>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150</v>
      </c>
      <c r="B74" s="9" t="s">
        <v>99</v>
      </c>
      <c r="C74" s="9" t="s">
        <v>62</v>
      </c>
      <c r="D74" s="9" t="s">
        <v>22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151</v>
      </c>
      <c r="B75" s="9" t="s">
        <v>59</v>
      </c>
      <c r="C75" s="9" t="s">
        <v>62</v>
      </c>
      <c r="D75" s="9" t="s">
        <v>142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152</v>
      </c>
      <c r="B76" s="9" t="s">
        <v>100</v>
      </c>
      <c r="C76" s="9" t="s">
        <v>68</v>
      </c>
      <c r="D76" s="29"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63">
      <c r="A77" s="24" t="s">
        <v>153</v>
      </c>
      <c r="B77" s="25" t="s">
        <v>96</v>
      </c>
      <c r="C77" s="25" t="s">
        <v>62</v>
      </c>
      <c r="D77" s="25" t="s">
        <v>23</v>
      </c>
      <c r="E77" s="13"/>
      <c r="F77" s="13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154</v>
      </c>
      <c r="B78" s="9" t="s">
        <v>97</v>
      </c>
      <c r="C78" s="9" t="s">
        <v>68</v>
      </c>
      <c r="D78" s="9">
        <f>E79+E83+E87+E91+E95+E99+E103+E107+E111+E115+E119+E123+E131+E127+E132</f>
        <v>56708.869999999995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155</v>
      </c>
      <c r="B79" s="9" t="s">
        <v>98</v>
      </c>
      <c r="C79" s="9" t="s">
        <v>62</v>
      </c>
      <c r="D79" s="9" t="s">
        <v>24</v>
      </c>
      <c r="E79" s="13">
        <f>308.33+741.96</f>
        <v>1050.29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156</v>
      </c>
      <c r="B80" s="9" t="s">
        <v>99</v>
      </c>
      <c r="C80" s="9" t="s">
        <v>62</v>
      </c>
      <c r="D80" s="9" t="s">
        <v>19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157</v>
      </c>
      <c r="B81" s="9" t="s">
        <v>59</v>
      </c>
      <c r="C81" s="9" t="s">
        <v>62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158</v>
      </c>
      <c r="B82" s="9" t="s">
        <v>100</v>
      </c>
      <c r="C82" s="9" t="s">
        <v>68</v>
      </c>
      <c r="D82" s="29">
        <f>E79/E2</f>
        <v>0.4912028809278833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>
      <c r="A83" s="28" t="s">
        <v>159</v>
      </c>
      <c r="B83" s="9" t="s">
        <v>98</v>
      </c>
      <c r="C83" s="9" t="s">
        <v>62</v>
      </c>
      <c r="D83" s="9" t="s">
        <v>25</v>
      </c>
      <c r="E83" s="13">
        <v>2360.57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28" t="s">
        <v>160</v>
      </c>
      <c r="B84" s="9" t="s">
        <v>99</v>
      </c>
      <c r="C84" s="9" t="s">
        <v>62</v>
      </c>
      <c r="D84" s="9" t="s">
        <v>26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>
      <c r="A85" s="28" t="s">
        <v>161</v>
      </c>
      <c r="B85" s="9" t="s">
        <v>59</v>
      </c>
      <c r="C85" s="9" t="s">
        <v>62</v>
      </c>
      <c r="D85" s="9" t="s">
        <v>12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162</v>
      </c>
      <c r="B86" s="9" t="s">
        <v>100</v>
      </c>
      <c r="C86" s="9" t="s">
        <v>68</v>
      </c>
      <c r="D86" s="29">
        <f>E83/E2</f>
        <v>1.103998690487326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31.5">
      <c r="A87" s="28" t="s">
        <v>163</v>
      </c>
      <c r="B87" s="9" t="s">
        <v>98</v>
      </c>
      <c r="C87" s="9" t="s">
        <v>62</v>
      </c>
      <c r="D87" s="9" t="s">
        <v>3</v>
      </c>
      <c r="E87" s="13">
        <f>451.59+1242.51</f>
        <v>1694.1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164</v>
      </c>
      <c r="B88" s="9" t="s">
        <v>99</v>
      </c>
      <c r="C88" s="9" t="s">
        <v>62</v>
      </c>
      <c r="D88" s="9" t="s">
        <v>27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15.75">
      <c r="A89" s="28" t="s">
        <v>165</v>
      </c>
      <c r="B89" s="9" t="s">
        <v>59</v>
      </c>
      <c r="C89" s="9" t="s">
        <v>62</v>
      </c>
      <c r="D89" s="9" t="s">
        <v>12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28" t="s">
        <v>166</v>
      </c>
      <c r="B90" s="9" t="s">
        <v>100</v>
      </c>
      <c r="C90" s="9" t="s">
        <v>68</v>
      </c>
      <c r="D90" s="29">
        <f>E87/E2</f>
        <v>0.7923019362080255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167</v>
      </c>
      <c r="B91" s="9" t="s">
        <v>98</v>
      </c>
      <c r="C91" s="9" t="s">
        <v>62</v>
      </c>
      <c r="D91" s="9" t="s">
        <v>2</v>
      </c>
      <c r="E91" s="13">
        <f>790.28+21970.01</f>
        <v>22760.289999999997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168</v>
      </c>
      <c r="B92" s="9" t="s">
        <v>99</v>
      </c>
      <c r="C92" s="9" t="s">
        <v>62</v>
      </c>
      <c r="D92" s="9" t="s">
        <v>28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169</v>
      </c>
      <c r="B93" s="9" t="s">
        <v>59</v>
      </c>
      <c r="C93" s="9" t="s">
        <v>62</v>
      </c>
      <c r="D93" s="9" t="s">
        <v>12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170</v>
      </c>
      <c r="B94" s="9" t="s">
        <v>100</v>
      </c>
      <c r="C94" s="9" t="s">
        <v>68</v>
      </c>
      <c r="D94" s="29">
        <f>E91/E2</f>
        <v>10.644602937049855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47.25">
      <c r="A95" s="28" t="s">
        <v>171</v>
      </c>
      <c r="B95" s="9" t="s">
        <v>98</v>
      </c>
      <c r="C95" s="9" t="s">
        <v>62</v>
      </c>
      <c r="D95" s="9" t="s">
        <v>29</v>
      </c>
      <c r="E95" s="13">
        <f>11801.15+3089.27</f>
        <v>14890.42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172</v>
      </c>
      <c r="B96" s="9" t="s">
        <v>99</v>
      </c>
      <c r="C96" s="9" t="s">
        <v>62</v>
      </c>
      <c r="D96" s="9" t="s">
        <v>30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173</v>
      </c>
      <c r="B97" s="9" t="s">
        <v>59</v>
      </c>
      <c r="C97" s="9" t="s">
        <v>62</v>
      </c>
      <c r="D97" s="9" t="s">
        <v>12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174</v>
      </c>
      <c r="B98" s="9" t="s">
        <v>100</v>
      </c>
      <c r="C98" s="9" t="s">
        <v>68</v>
      </c>
      <c r="D98" s="29">
        <f>E95/E2</f>
        <v>6.963997755121131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31.5">
      <c r="A99" s="28" t="s">
        <v>175</v>
      </c>
      <c r="B99" s="9" t="s">
        <v>98</v>
      </c>
      <c r="C99" s="9" t="s">
        <v>62</v>
      </c>
      <c r="D99" s="9" t="s">
        <v>31</v>
      </c>
      <c r="E99" s="13">
        <v>7282.71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28" t="s">
        <v>176</v>
      </c>
      <c r="B100" s="9" t="s">
        <v>99</v>
      </c>
      <c r="C100" s="9" t="s">
        <v>62</v>
      </c>
      <c r="D100" s="9" t="s">
        <v>32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15.75">
      <c r="A101" s="28" t="s">
        <v>177</v>
      </c>
      <c r="B101" s="9" t="s">
        <v>59</v>
      </c>
      <c r="C101" s="9" t="s">
        <v>62</v>
      </c>
      <c r="D101" s="9" t="s">
        <v>12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100</v>
      </c>
      <c r="C102" s="9" t="s">
        <v>68</v>
      </c>
      <c r="D102" s="29">
        <f>E99/E2</f>
        <v>3.406000374146479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31.5">
      <c r="A103" s="28" t="s">
        <v>179</v>
      </c>
      <c r="B103" s="9" t="s">
        <v>98</v>
      </c>
      <c r="C103" s="9" t="s">
        <v>62</v>
      </c>
      <c r="D103" s="9" t="s">
        <v>33</v>
      </c>
      <c r="E103" s="13">
        <f>2693.49</f>
        <v>2693.49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28" t="s">
        <v>180</v>
      </c>
      <c r="B104" s="9" t="s">
        <v>99</v>
      </c>
      <c r="C104" s="9" t="s">
        <v>62</v>
      </c>
      <c r="D104" s="9" t="s">
        <v>21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15.75">
      <c r="A105" s="28" t="s">
        <v>181</v>
      </c>
      <c r="B105" s="9" t="s">
        <v>59</v>
      </c>
      <c r="C105" s="9" t="s">
        <v>62</v>
      </c>
      <c r="D105" s="9" t="s">
        <v>12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100</v>
      </c>
      <c r="C106" s="9" t="s">
        <v>68</v>
      </c>
      <c r="D106" s="29">
        <f>E103/E2</f>
        <v>1.2596997474511271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31.5">
      <c r="A107" s="28" t="s">
        <v>183</v>
      </c>
      <c r="B107" s="9" t="s">
        <v>98</v>
      </c>
      <c r="C107" s="9" t="s">
        <v>62</v>
      </c>
      <c r="D107" s="9" t="s">
        <v>34</v>
      </c>
      <c r="E107" s="13">
        <v>1928.66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99</v>
      </c>
      <c r="C108" s="9" t="s">
        <v>62</v>
      </c>
      <c r="D108" s="9" t="s">
        <v>28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15.75">
      <c r="A109" s="28" t="s">
        <v>185</v>
      </c>
      <c r="B109" s="9" t="s">
        <v>59</v>
      </c>
      <c r="C109" s="9" t="s">
        <v>62</v>
      </c>
      <c r="D109" s="9" t="s">
        <v>12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15.75">
      <c r="A110" s="28" t="s">
        <v>186</v>
      </c>
      <c r="B110" s="9" t="s">
        <v>100</v>
      </c>
      <c r="C110" s="9" t="s">
        <v>68</v>
      </c>
      <c r="D110" s="29">
        <f>E107/E2</f>
        <v>0.9020016836591527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305</v>
      </c>
      <c r="B111" s="9" t="s">
        <v>98</v>
      </c>
      <c r="C111" s="9" t="s">
        <v>62</v>
      </c>
      <c r="D111" s="9" t="s">
        <v>300</v>
      </c>
      <c r="E111" s="13">
        <v>1459.96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306</v>
      </c>
      <c r="B112" s="9" t="s">
        <v>99</v>
      </c>
      <c r="C112" s="9" t="s">
        <v>62</v>
      </c>
      <c r="D112" s="9" t="s">
        <v>19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307</v>
      </c>
      <c r="B113" s="9" t="s">
        <v>59</v>
      </c>
      <c r="C113" s="9" t="s">
        <v>62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308</v>
      </c>
      <c r="B114" s="9" t="s">
        <v>100</v>
      </c>
      <c r="C114" s="9" t="s">
        <v>68</v>
      </c>
      <c r="D114" s="29">
        <f>E111/E2</f>
        <v>0.6827986156580302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309</v>
      </c>
      <c r="B115" s="9" t="s">
        <v>98</v>
      </c>
      <c r="C115" s="9" t="s">
        <v>62</v>
      </c>
      <c r="D115" s="29" t="s">
        <v>299</v>
      </c>
      <c r="E115" s="13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310</v>
      </c>
      <c r="B116" s="9" t="s">
        <v>99</v>
      </c>
      <c r="C116" s="9" t="s">
        <v>62</v>
      </c>
      <c r="D116" s="29" t="s">
        <v>28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311</v>
      </c>
      <c r="B117" s="9" t="s">
        <v>59</v>
      </c>
      <c r="C117" s="9" t="s">
        <v>62</v>
      </c>
      <c r="D117" s="2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312</v>
      </c>
      <c r="B118" s="9" t="s">
        <v>100</v>
      </c>
      <c r="C118" s="9" t="s">
        <v>68</v>
      </c>
      <c r="D118" s="29">
        <f>E115/E2</f>
        <v>0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313</v>
      </c>
      <c r="B119" s="9" t="s">
        <v>98</v>
      </c>
      <c r="C119" s="9" t="s">
        <v>62</v>
      </c>
      <c r="D119" s="29" t="s">
        <v>301</v>
      </c>
      <c r="E119" s="13">
        <v>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314</v>
      </c>
      <c r="B120" s="9" t="s">
        <v>99</v>
      </c>
      <c r="C120" s="9" t="s">
        <v>62</v>
      </c>
      <c r="D120" s="29" t="s">
        <v>21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315</v>
      </c>
      <c r="B121" s="9" t="s">
        <v>59</v>
      </c>
      <c r="C121" s="9" t="s">
        <v>62</v>
      </c>
      <c r="D121" s="2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316</v>
      </c>
      <c r="B122" s="9" t="s">
        <v>100</v>
      </c>
      <c r="C122" s="9" t="s">
        <v>68</v>
      </c>
      <c r="D122" s="29">
        <f>E119/E2</f>
        <v>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317</v>
      </c>
      <c r="B123" s="9" t="s">
        <v>98</v>
      </c>
      <c r="C123" s="9" t="s">
        <v>62</v>
      </c>
      <c r="D123" s="29" t="s">
        <v>298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318</v>
      </c>
      <c r="B124" s="9" t="s">
        <v>99</v>
      </c>
      <c r="C124" s="9" t="s">
        <v>62</v>
      </c>
      <c r="D124" s="29" t="s">
        <v>21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319</v>
      </c>
      <c r="B125" s="9" t="s">
        <v>59</v>
      </c>
      <c r="C125" s="9" t="s">
        <v>62</v>
      </c>
      <c r="D125" s="2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320</v>
      </c>
      <c r="B126" s="9" t="s">
        <v>100</v>
      </c>
      <c r="C126" s="9" t="s">
        <v>68</v>
      </c>
      <c r="D126" s="29">
        <f>E123/E2</f>
        <v>0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31.5">
      <c r="A127" s="28"/>
      <c r="B127" s="9" t="s">
        <v>98</v>
      </c>
      <c r="C127" s="9" t="s">
        <v>62</v>
      </c>
      <c r="D127" s="29" t="s">
        <v>330</v>
      </c>
      <c r="E127" s="13">
        <v>588.38</v>
      </c>
      <c r="F127" s="31" t="s">
        <v>329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/>
      <c r="B128" s="9" t="s">
        <v>99</v>
      </c>
      <c r="C128" s="9" t="s">
        <v>62</v>
      </c>
      <c r="D128" s="29" t="s">
        <v>21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/>
      <c r="B129" s="9" t="s">
        <v>59</v>
      </c>
      <c r="C129" s="9" t="s">
        <v>62</v>
      </c>
      <c r="D129" s="2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/>
      <c r="B130" s="9" t="s">
        <v>100</v>
      </c>
      <c r="C130" s="9" t="s">
        <v>68</v>
      </c>
      <c r="D130" s="29">
        <v>3.64</v>
      </c>
      <c r="E130" s="13"/>
      <c r="F130" s="31" t="s">
        <v>332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321</v>
      </c>
      <c r="B131" s="9" t="s">
        <v>98</v>
      </c>
      <c r="C131" s="9" t="s">
        <v>62</v>
      </c>
      <c r="D131" s="9" t="s">
        <v>295</v>
      </c>
      <c r="E131" s="13"/>
      <c r="F131" s="32"/>
      <c r="G131" s="3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322</v>
      </c>
      <c r="B132" s="9" t="s">
        <v>99</v>
      </c>
      <c r="C132" s="9" t="s">
        <v>62</v>
      </c>
      <c r="D132" s="9" t="s">
        <v>21</v>
      </c>
      <c r="E132" s="13"/>
      <c r="F132" s="3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323</v>
      </c>
      <c r="B133" s="9" t="s">
        <v>59</v>
      </c>
      <c r="C133" s="9" t="s">
        <v>62</v>
      </c>
      <c r="D133" s="9" t="s">
        <v>12</v>
      </c>
      <c r="E133" s="13"/>
      <c r="F133" s="3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324</v>
      </c>
      <c r="B134" s="9" t="s">
        <v>100</v>
      </c>
      <c r="C134" s="9" t="s">
        <v>68</v>
      </c>
      <c r="D134" s="29">
        <f>E131</f>
        <v>0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47.25">
      <c r="A135" s="24" t="s">
        <v>187</v>
      </c>
      <c r="B135" s="25" t="s">
        <v>96</v>
      </c>
      <c r="C135" s="25" t="s">
        <v>62</v>
      </c>
      <c r="D135" s="25" t="s">
        <v>35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188</v>
      </c>
      <c r="B136" s="9" t="s">
        <v>97</v>
      </c>
      <c r="C136" s="9" t="s">
        <v>68</v>
      </c>
      <c r="D136" s="9">
        <f>E137+E145+E149+E153+E157+E161+E165+E169+E173</f>
        <v>32943.116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31.5">
      <c r="A137" s="28" t="s">
        <v>189</v>
      </c>
      <c r="B137" s="9" t="s">
        <v>98</v>
      </c>
      <c r="C137" s="9" t="s">
        <v>62</v>
      </c>
      <c r="D137" s="9" t="s">
        <v>36</v>
      </c>
      <c r="E137" s="13">
        <v>2148.426</v>
      </c>
      <c r="F137" s="34">
        <v>1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190</v>
      </c>
      <c r="B138" s="9" t="s">
        <v>99</v>
      </c>
      <c r="C138" s="9" t="s">
        <v>62</v>
      </c>
      <c r="D138" s="9" t="s">
        <v>37</v>
      </c>
      <c r="E138" s="13"/>
      <c r="F138" s="13" t="s">
        <v>334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15.75">
      <c r="A139" s="28" t="s">
        <v>191</v>
      </c>
      <c r="B139" s="9" t="s">
        <v>59</v>
      </c>
      <c r="C139" s="9" t="s">
        <v>62</v>
      </c>
      <c r="D139" s="9" t="s">
        <v>16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192</v>
      </c>
      <c r="B140" s="9" t="s">
        <v>100</v>
      </c>
      <c r="C140" s="9" t="s">
        <v>68</v>
      </c>
      <c r="D140" s="29">
        <f>E137/F137</f>
        <v>2148.426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31.5">
      <c r="A141" s="28"/>
      <c r="B141" s="9" t="s">
        <v>98</v>
      </c>
      <c r="C141" s="9" t="s">
        <v>62</v>
      </c>
      <c r="D141" s="9" t="s">
        <v>337</v>
      </c>
      <c r="E141" s="13">
        <v>1044.3</v>
      </c>
      <c r="F141" s="31">
        <v>1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/>
      <c r="B142" s="9" t="s">
        <v>99</v>
      </c>
      <c r="C142" s="9" t="s">
        <v>62</v>
      </c>
      <c r="D142" s="9" t="s">
        <v>37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15.75">
      <c r="A143" s="28"/>
      <c r="B143" s="9" t="s">
        <v>59</v>
      </c>
      <c r="C143" s="9" t="s">
        <v>62</v>
      </c>
      <c r="D143" s="9" t="s">
        <v>16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/>
      <c r="B144" s="9" t="s">
        <v>100</v>
      </c>
      <c r="C144" s="9" t="s">
        <v>68</v>
      </c>
      <c r="D144" s="29">
        <f>E141/F141</f>
        <v>1044.3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28" t="s">
        <v>193</v>
      </c>
      <c r="B145" s="9" t="s">
        <v>98</v>
      </c>
      <c r="C145" s="9" t="s">
        <v>62</v>
      </c>
      <c r="D145" s="9" t="s">
        <v>38</v>
      </c>
      <c r="E145" s="13">
        <v>1006.59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194</v>
      </c>
      <c r="B146" s="9" t="s">
        <v>99</v>
      </c>
      <c r="C146" s="9" t="s">
        <v>62</v>
      </c>
      <c r="D146" s="9" t="s">
        <v>21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28" t="s">
        <v>195</v>
      </c>
      <c r="B147" s="9" t="s">
        <v>59</v>
      </c>
      <c r="C147" s="9" t="s">
        <v>62</v>
      </c>
      <c r="D147" s="9" t="s">
        <v>12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196</v>
      </c>
      <c r="B148" s="9" t="s">
        <v>100</v>
      </c>
      <c r="C148" s="9" t="s">
        <v>68</v>
      </c>
      <c r="D148" s="29">
        <f>E145/E2</f>
        <v>0.4707651295482182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31.5">
      <c r="A149" s="28" t="s">
        <v>197</v>
      </c>
      <c r="B149" s="9" t="s">
        <v>98</v>
      </c>
      <c r="C149" s="9" t="s">
        <v>62</v>
      </c>
      <c r="D149" s="9" t="s">
        <v>39</v>
      </c>
      <c r="E149" s="13">
        <v>58.27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198</v>
      </c>
      <c r="B150" s="9" t="s">
        <v>99</v>
      </c>
      <c r="C150" s="9" t="s">
        <v>62</v>
      </c>
      <c r="D150" s="9" t="s">
        <v>21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15.75">
      <c r="A151" s="28" t="s">
        <v>199</v>
      </c>
      <c r="B151" s="9" t="s">
        <v>59</v>
      </c>
      <c r="C151" s="9" t="s">
        <v>62</v>
      </c>
      <c r="D151" s="9" t="s">
        <v>12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200</v>
      </c>
      <c r="B152" s="9" t="s">
        <v>100</v>
      </c>
      <c r="C152" s="9" t="s">
        <v>68</v>
      </c>
      <c r="D152" s="29">
        <f>E149/E2</f>
        <v>0.027251894116546632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31.5">
      <c r="A153" s="28" t="s">
        <v>201</v>
      </c>
      <c r="B153" s="9" t="s">
        <v>98</v>
      </c>
      <c r="C153" s="9" t="s">
        <v>62</v>
      </c>
      <c r="D153" s="9" t="s">
        <v>40</v>
      </c>
      <c r="E153" s="13"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202</v>
      </c>
      <c r="B154" s="9" t="s">
        <v>99</v>
      </c>
      <c r="C154" s="9" t="s">
        <v>62</v>
      </c>
      <c r="D154" s="9" t="s">
        <v>21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15.75">
      <c r="A155" s="28" t="s">
        <v>203</v>
      </c>
      <c r="B155" s="9" t="s">
        <v>59</v>
      </c>
      <c r="C155" s="9" t="s">
        <v>62</v>
      </c>
      <c r="D155" s="9" t="s">
        <v>12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204</v>
      </c>
      <c r="B156" s="9" t="s">
        <v>100</v>
      </c>
      <c r="C156" s="9" t="s">
        <v>68</v>
      </c>
      <c r="D156" s="29">
        <f>E153/E2</f>
        <v>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31.5">
      <c r="A157" s="28" t="s">
        <v>205</v>
      </c>
      <c r="B157" s="9" t="s">
        <v>98</v>
      </c>
      <c r="C157" s="9" t="s">
        <v>62</v>
      </c>
      <c r="D157" s="9" t="s">
        <v>292</v>
      </c>
      <c r="E157" s="13">
        <v>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206</v>
      </c>
      <c r="B158" s="9" t="s">
        <v>99</v>
      </c>
      <c r="C158" s="9" t="s">
        <v>62</v>
      </c>
      <c r="D158" s="9" t="s">
        <v>21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15.75">
      <c r="A159" s="28" t="s">
        <v>208</v>
      </c>
      <c r="B159" s="9" t="s">
        <v>59</v>
      </c>
      <c r="C159" s="9" t="s">
        <v>62</v>
      </c>
      <c r="D159" s="9" t="s">
        <v>12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209</v>
      </c>
      <c r="B160" s="9" t="s">
        <v>100</v>
      </c>
      <c r="C160" s="9" t="s">
        <v>68</v>
      </c>
      <c r="D160" s="29">
        <f>E157/E2</f>
        <v>0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31.5">
      <c r="A161" s="28" t="s">
        <v>210</v>
      </c>
      <c r="B161" s="9" t="s">
        <v>98</v>
      </c>
      <c r="C161" s="9" t="s">
        <v>62</v>
      </c>
      <c r="D161" s="9" t="s">
        <v>41</v>
      </c>
      <c r="E161" s="13">
        <v>114.03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207</v>
      </c>
      <c r="B162" s="9" t="s">
        <v>99</v>
      </c>
      <c r="C162" s="9" t="s">
        <v>62</v>
      </c>
      <c r="D162" s="9" t="s">
        <v>21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15.75">
      <c r="A163" s="28" t="s">
        <v>211</v>
      </c>
      <c r="B163" s="9" t="s">
        <v>59</v>
      </c>
      <c r="C163" s="9" t="s">
        <v>62</v>
      </c>
      <c r="D163" s="9" t="s">
        <v>12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212</v>
      </c>
      <c r="B164" s="9" t="s">
        <v>100</v>
      </c>
      <c r="C164" s="9" t="s">
        <v>68</v>
      </c>
      <c r="D164" s="29">
        <f>E161/E2</f>
        <v>0.05332990365728183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31.5">
      <c r="A165" s="28" t="s">
        <v>213</v>
      </c>
      <c r="B165" s="9" t="s">
        <v>98</v>
      </c>
      <c r="C165" s="9" t="s">
        <v>62</v>
      </c>
      <c r="D165" s="9" t="s">
        <v>42</v>
      </c>
      <c r="E165" s="13">
        <v>200.73</v>
      </c>
      <c r="F165" s="13" t="s">
        <v>296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214</v>
      </c>
      <c r="B166" s="9" t="s">
        <v>99</v>
      </c>
      <c r="C166" s="9" t="s">
        <v>62</v>
      </c>
      <c r="D166" s="9" t="s">
        <v>21</v>
      </c>
      <c r="E166" s="13"/>
      <c r="F166" s="13" t="s">
        <v>12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15.75">
      <c r="A167" s="28" t="s">
        <v>215</v>
      </c>
      <c r="B167" s="9" t="s">
        <v>59</v>
      </c>
      <c r="C167" s="9" t="s">
        <v>62</v>
      </c>
      <c r="D167" s="9" t="s">
        <v>12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216</v>
      </c>
      <c r="B168" s="9" t="s">
        <v>100</v>
      </c>
      <c r="C168" s="9" t="s">
        <v>68</v>
      </c>
      <c r="D168" s="29">
        <f>E165/E2</f>
        <v>0.09387802824805912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217</v>
      </c>
      <c r="B169" s="9" t="s">
        <v>98</v>
      </c>
      <c r="C169" s="9" t="s">
        <v>62</v>
      </c>
      <c r="D169" s="9" t="s">
        <v>43</v>
      </c>
      <c r="E169" s="13">
        <f>8017.9+136.25+904.1</f>
        <v>9058.25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218</v>
      </c>
      <c r="B170" s="9" t="s">
        <v>99</v>
      </c>
      <c r="C170" s="9" t="s">
        <v>62</v>
      </c>
      <c r="D170" s="9" t="s">
        <v>21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219</v>
      </c>
      <c r="B171" s="9" t="s">
        <v>59</v>
      </c>
      <c r="C171" s="9" t="s">
        <v>62</v>
      </c>
      <c r="D171" s="9" t="s">
        <v>12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220</v>
      </c>
      <c r="B172" s="9" t="s">
        <v>100</v>
      </c>
      <c r="C172" s="9" t="s">
        <v>68</v>
      </c>
      <c r="D172" s="29">
        <f>E169/E2</f>
        <v>4.236390421850155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98</v>
      </c>
      <c r="C173" s="9" t="s">
        <v>62</v>
      </c>
      <c r="D173" s="29" t="s">
        <v>331</v>
      </c>
      <c r="E173" s="13">
        <f>6595.54+13761.28</f>
        <v>20356.82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99</v>
      </c>
      <c r="C174" s="9" t="s">
        <v>62</v>
      </c>
      <c r="D174" s="29" t="s">
        <v>21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59</v>
      </c>
      <c r="C175" s="9" t="s">
        <v>62</v>
      </c>
      <c r="D175" s="29" t="s">
        <v>12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100</v>
      </c>
      <c r="C176" s="9" t="s">
        <v>68</v>
      </c>
      <c r="D176" s="29">
        <f>E173/E2</f>
        <v>9.520540641661212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47.25">
      <c r="A177" s="24" t="s">
        <v>255</v>
      </c>
      <c r="B177" s="25" t="s">
        <v>96</v>
      </c>
      <c r="C177" s="25" t="s">
        <v>62</v>
      </c>
      <c r="D177" s="25" t="s">
        <v>44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8.75">
      <c r="A178" s="28" t="s">
        <v>221</v>
      </c>
      <c r="B178" s="9" t="s">
        <v>97</v>
      </c>
      <c r="C178" s="9" t="s">
        <v>68</v>
      </c>
      <c r="D178" s="9">
        <f>E179+E183+E187+E191+E195+E199+E203+E207+E211+E215</f>
        <v>71533.53</v>
      </c>
      <c r="E178" s="13"/>
      <c r="F178" s="35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1.5">
      <c r="A179" s="28" t="s">
        <v>222</v>
      </c>
      <c r="B179" s="9" t="s">
        <v>98</v>
      </c>
      <c r="C179" s="9" t="s">
        <v>62</v>
      </c>
      <c r="D179" s="9" t="s">
        <v>45</v>
      </c>
      <c r="E179" s="13">
        <v>0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251</v>
      </c>
      <c r="B180" s="9" t="s">
        <v>99</v>
      </c>
      <c r="C180" s="9" t="s">
        <v>62</v>
      </c>
      <c r="D180" s="9" t="s">
        <v>21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.75">
      <c r="A181" s="28" t="s">
        <v>223</v>
      </c>
      <c r="B181" s="9" t="s">
        <v>59</v>
      </c>
      <c r="C181" s="9" t="s">
        <v>62</v>
      </c>
      <c r="D181" s="9" t="s">
        <v>12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224</v>
      </c>
      <c r="B182" s="9" t="s">
        <v>100</v>
      </c>
      <c r="C182" s="9" t="s">
        <v>68</v>
      </c>
      <c r="D182" s="9">
        <v>0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1.5">
      <c r="A183" s="28" t="s">
        <v>225</v>
      </c>
      <c r="B183" s="9" t="s">
        <v>98</v>
      </c>
      <c r="C183" s="9" t="s">
        <v>62</v>
      </c>
      <c r="D183" s="9" t="s">
        <v>47</v>
      </c>
      <c r="E183" s="13">
        <v>28997.81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226</v>
      </c>
      <c r="B184" s="9" t="s">
        <v>99</v>
      </c>
      <c r="C184" s="9" t="s">
        <v>62</v>
      </c>
      <c r="D184" s="9" t="s">
        <v>21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.75">
      <c r="A185" s="28" t="s">
        <v>227</v>
      </c>
      <c r="B185" s="9" t="s">
        <v>59</v>
      </c>
      <c r="C185" s="9" t="s">
        <v>62</v>
      </c>
      <c r="D185" s="9" t="s">
        <v>12</v>
      </c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228</v>
      </c>
      <c r="B186" s="9" t="s">
        <v>100</v>
      </c>
      <c r="C186" s="9" t="s">
        <v>68</v>
      </c>
      <c r="D186" s="29">
        <f>E183/E2</f>
        <v>13.56178561406791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28" t="s">
        <v>229</v>
      </c>
      <c r="B187" s="9" t="s">
        <v>98</v>
      </c>
      <c r="C187" s="9" t="s">
        <v>62</v>
      </c>
      <c r="D187" s="9" t="s">
        <v>46</v>
      </c>
      <c r="E187" s="13">
        <v>20878.88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230</v>
      </c>
      <c r="B188" s="9" t="s">
        <v>99</v>
      </c>
      <c r="C188" s="9" t="s">
        <v>62</v>
      </c>
      <c r="D188" s="9" t="s">
        <v>21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28" t="s">
        <v>231</v>
      </c>
      <c r="B189" s="9" t="s">
        <v>59</v>
      </c>
      <c r="C189" s="9" t="s">
        <v>62</v>
      </c>
      <c r="D189" s="9" t="s">
        <v>12</v>
      </c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232</v>
      </c>
      <c r="B190" s="9" t="s">
        <v>100</v>
      </c>
      <c r="C190" s="9" t="s">
        <v>68</v>
      </c>
      <c r="D190" s="9">
        <v>0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28" t="s">
        <v>233</v>
      </c>
      <c r="B191" s="9" t="s">
        <v>98</v>
      </c>
      <c r="C191" s="9" t="s">
        <v>62</v>
      </c>
      <c r="D191" s="9" t="s">
        <v>256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234</v>
      </c>
      <c r="B192" s="9" t="s">
        <v>99</v>
      </c>
      <c r="C192" s="9" t="s">
        <v>62</v>
      </c>
      <c r="D192" s="9" t="s">
        <v>21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28" t="s">
        <v>235</v>
      </c>
      <c r="B193" s="9" t="s">
        <v>59</v>
      </c>
      <c r="C193" s="9" t="s">
        <v>62</v>
      </c>
      <c r="D193" s="9" t="s">
        <v>12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236</v>
      </c>
      <c r="B194" s="9" t="s">
        <v>100</v>
      </c>
      <c r="C194" s="9" t="s">
        <v>68</v>
      </c>
      <c r="D194" s="9">
        <v>0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28" t="s">
        <v>237</v>
      </c>
      <c r="B195" s="9" t="s">
        <v>98</v>
      </c>
      <c r="C195" s="9" t="s">
        <v>62</v>
      </c>
      <c r="D195" s="9" t="s">
        <v>302</v>
      </c>
      <c r="E195" s="13">
        <v>21174.86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238</v>
      </c>
      <c r="B196" s="9" t="s">
        <v>99</v>
      </c>
      <c r="C196" s="9" t="s">
        <v>62</v>
      </c>
      <c r="D196" s="9" t="s">
        <v>21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28" t="s">
        <v>239</v>
      </c>
      <c r="B197" s="9" t="s">
        <v>59</v>
      </c>
      <c r="C197" s="9" t="s">
        <v>62</v>
      </c>
      <c r="D197" s="9" t="s">
        <v>12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240</v>
      </c>
      <c r="B198" s="9" t="s">
        <v>100</v>
      </c>
      <c r="C198" s="9" t="s">
        <v>68</v>
      </c>
      <c r="D198" s="29">
        <f>E195/E2</f>
        <v>9.903124123094193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28" t="s">
        <v>241</v>
      </c>
      <c r="B199" s="9" t="s">
        <v>98</v>
      </c>
      <c r="C199" s="9" t="s">
        <v>62</v>
      </c>
      <c r="D199" s="9" t="s">
        <v>1</v>
      </c>
      <c r="E199" s="13">
        <v>0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242</v>
      </c>
      <c r="B200" s="9" t="s">
        <v>99</v>
      </c>
      <c r="C200" s="9" t="s">
        <v>62</v>
      </c>
      <c r="D200" s="9" t="s">
        <v>21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15.75">
      <c r="A201" s="28" t="s">
        <v>243</v>
      </c>
      <c r="B201" s="9" t="s">
        <v>59</v>
      </c>
      <c r="C201" s="9" t="s">
        <v>62</v>
      </c>
      <c r="D201" s="9" t="s">
        <v>12</v>
      </c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244</v>
      </c>
      <c r="B202" s="9" t="s">
        <v>100</v>
      </c>
      <c r="C202" s="9" t="s">
        <v>68</v>
      </c>
      <c r="D202" s="29">
        <f>E199/E2</f>
        <v>0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31.5">
      <c r="A203" s="28" t="s">
        <v>245</v>
      </c>
      <c r="B203" s="9" t="s">
        <v>98</v>
      </c>
      <c r="C203" s="9" t="s">
        <v>62</v>
      </c>
      <c r="D203" s="9" t="s">
        <v>0</v>
      </c>
      <c r="E203" s="13">
        <v>0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246</v>
      </c>
      <c r="B204" s="9" t="s">
        <v>99</v>
      </c>
      <c r="C204" s="9" t="s">
        <v>62</v>
      </c>
      <c r="D204" s="9" t="s">
        <v>21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15.75">
      <c r="A205" s="28" t="s">
        <v>247</v>
      </c>
      <c r="B205" s="9" t="s">
        <v>59</v>
      </c>
      <c r="C205" s="9" t="s">
        <v>62</v>
      </c>
      <c r="D205" s="9" t="s">
        <v>12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248</v>
      </c>
      <c r="B206" s="9" t="s">
        <v>100</v>
      </c>
      <c r="C206" s="9" t="s">
        <v>68</v>
      </c>
      <c r="D206" s="29">
        <f>E203/E2</f>
        <v>0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1.5">
      <c r="A207" s="28" t="s">
        <v>250</v>
      </c>
      <c r="B207" s="9" t="s">
        <v>98</v>
      </c>
      <c r="C207" s="9" t="s">
        <v>62</v>
      </c>
      <c r="D207" s="9" t="s">
        <v>48</v>
      </c>
      <c r="E207" s="13">
        <v>481.98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99</v>
      </c>
      <c r="C208" s="9" t="s">
        <v>62</v>
      </c>
      <c r="D208" s="9" t="s">
        <v>21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.75">
      <c r="A209" s="28" t="s">
        <v>253</v>
      </c>
      <c r="B209" s="9" t="s">
        <v>59</v>
      </c>
      <c r="C209" s="9" t="s">
        <v>62</v>
      </c>
      <c r="D209" s="9" t="s">
        <v>12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254</v>
      </c>
      <c r="B210" s="9" t="s">
        <v>100</v>
      </c>
      <c r="C210" s="9" t="s">
        <v>68</v>
      </c>
      <c r="D210" s="29">
        <f>E207/E2</f>
        <v>0.2254138995416706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257</v>
      </c>
      <c r="B211" s="9" t="s">
        <v>98</v>
      </c>
      <c r="C211" s="9" t="s">
        <v>62</v>
      </c>
      <c r="D211" s="9" t="s">
        <v>49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258</v>
      </c>
      <c r="B212" s="9" t="s">
        <v>99</v>
      </c>
      <c r="C212" s="9" t="s">
        <v>62</v>
      </c>
      <c r="D212" s="9" t="s">
        <v>21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259</v>
      </c>
      <c r="B213" s="9" t="s">
        <v>59</v>
      </c>
      <c r="C213" s="9" t="s">
        <v>62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260</v>
      </c>
      <c r="B214" s="9" t="s">
        <v>100</v>
      </c>
      <c r="C214" s="9" t="s">
        <v>68</v>
      </c>
      <c r="D214" s="29">
        <f>E211/E2</f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325</v>
      </c>
      <c r="B215" s="9" t="s">
        <v>98</v>
      </c>
      <c r="C215" s="9" t="s">
        <v>62</v>
      </c>
      <c r="D215" s="9" t="s">
        <v>50</v>
      </c>
      <c r="E215" s="13">
        <v>0</v>
      </c>
      <c r="F215" s="13" t="s">
        <v>297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326</v>
      </c>
      <c r="B216" s="9" t="s">
        <v>99</v>
      </c>
      <c r="C216" s="9" t="s">
        <v>62</v>
      </c>
      <c r="D216" s="9" t="s">
        <v>21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327</v>
      </c>
      <c r="B217" s="9" t="s">
        <v>59</v>
      </c>
      <c r="C217" s="9" t="s">
        <v>62</v>
      </c>
      <c r="D217" s="9" t="s">
        <v>293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328</v>
      </c>
      <c r="B218" s="9" t="s">
        <v>100</v>
      </c>
      <c r="C218" s="9" t="s">
        <v>68</v>
      </c>
      <c r="D218" s="29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28"/>
      <c r="B219" s="25" t="s">
        <v>249</v>
      </c>
      <c r="C219" s="9" t="s">
        <v>68</v>
      </c>
      <c r="D219" s="36">
        <f>SUM(D58,D28,D34,D40,D46,D52,D68,D78,D136,D178)</f>
        <v>304906.036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4" ht="15.75">
      <c r="A220" s="40" t="s">
        <v>261</v>
      </c>
      <c r="B220" s="40"/>
      <c r="C220" s="40"/>
      <c r="D220" s="40"/>
    </row>
    <row r="221" spans="1:5" ht="15.75">
      <c r="A221" s="7" t="s">
        <v>262</v>
      </c>
      <c r="B221" s="8" t="s">
        <v>263</v>
      </c>
      <c r="C221" s="8" t="s">
        <v>264</v>
      </c>
      <c r="D221" s="8">
        <v>1</v>
      </c>
      <c r="E221" s="3" t="s">
        <v>304</v>
      </c>
    </row>
    <row r="222" spans="1:5" ht="15.75">
      <c r="A222" s="7" t="s">
        <v>265</v>
      </c>
      <c r="B222" s="8" t="s">
        <v>266</v>
      </c>
      <c r="C222" s="8" t="s">
        <v>264</v>
      </c>
      <c r="D222" s="8">
        <v>1</v>
      </c>
      <c r="E222" s="3" t="s">
        <v>304</v>
      </c>
    </row>
    <row r="223" spans="1:5" ht="15.75">
      <c r="A223" s="7" t="s">
        <v>267</v>
      </c>
      <c r="B223" s="8" t="s">
        <v>268</v>
      </c>
      <c r="C223" s="8" t="s">
        <v>264</v>
      </c>
      <c r="D223" s="8">
        <v>0</v>
      </c>
      <c r="E223" s="3" t="s">
        <v>304</v>
      </c>
    </row>
    <row r="224" spans="1:5" ht="15.75">
      <c r="A224" s="7" t="s">
        <v>269</v>
      </c>
      <c r="B224" s="8" t="s">
        <v>270</v>
      </c>
      <c r="C224" s="8" t="s">
        <v>68</v>
      </c>
      <c r="D224" s="8">
        <v>0</v>
      </c>
      <c r="E224" s="3" t="s">
        <v>304</v>
      </c>
    </row>
    <row r="225" spans="1:4" ht="15.75">
      <c r="A225" s="40" t="s">
        <v>271</v>
      </c>
      <c r="B225" s="40"/>
      <c r="C225" s="40"/>
      <c r="D225" s="40"/>
    </row>
    <row r="226" spans="1:5" ht="31.5">
      <c r="A226" s="7" t="s">
        <v>272</v>
      </c>
      <c r="B226" s="8" t="s">
        <v>67</v>
      </c>
      <c r="C226" s="8" t="s">
        <v>68</v>
      </c>
      <c r="D226" s="8">
        <v>0</v>
      </c>
      <c r="E226" s="3" t="s">
        <v>336</v>
      </c>
    </row>
    <row r="227" spans="1:5" ht="31.5">
      <c r="A227" s="7" t="s">
        <v>273</v>
      </c>
      <c r="B227" s="8" t="s">
        <v>69</v>
      </c>
      <c r="C227" s="8" t="s">
        <v>68</v>
      </c>
      <c r="D227" s="8">
        <v>0</v>
      </c>
      <c r="E227" s="3" t="s">
        <v>336</v>
      </c>
    </row>
    <row r="228" spans="1:5" ht="31.5">
      <c r="A228" s="7" t="s">
        <v>274</v>
      </c>
      <c r="B228" s="8" t="s">
        <v>71</v>
      </c>
      <c r="C228" s="8" t="s">
        <v>68</v>
      </c>
      <c r="D228" s="8">
        <v>0</v>
      </c>
      <c r="E228" s="3" t="s">
        <v>336</v>
      </c>
    </row>
    <row r="229" spans="1:5" ht="31.5">
      <c r="A229" s="7" t="s">
        <v>275</v>
      </c>
      <c r="B229" s="8" t="s">
        <v>91</v>
      </c>
      <c r="C229" s="8" t="s">
        <v>68</v>
      </c>
      <c r="D229" s="8">
        <v>0</v>
      </c>
      <c r="E229" s="3" t="s">
        <v>336</v>
      </c>
    </row>
    <row r="230" spans="1:5" ht="31.5">
      <c r="A230" s="7" t="s">
        <v>276</v>
      </c>
      <c r="B230" s="8" t="s">
        <v>277</v>
      </c>
      <c r="C230" s="8" t="s">
        <v>68</v>
      </c>
      <c r="D230" s="8">
        <v>0</v>
      </c>
      <c r="E230" s="3" t="s">
        <v>336</v>
      </c>
    </row>
    <row r="231" spans="1:5" ht="31.5">
      <c r="A231" s="7" t="s">
        <v>278</v>
      </c>
      <c r="B231" s="8" t="s">
        <v>93</v>
      </c>
      <c r="C231" s="8" t="s">
        <v>68</v>
      </c>
      <c r="D231" s="8">
        <v>0</v>
      </c>
      <c r="E231" s="3" t="s">
        <v>336</v>
      </c>
    </row>
    <row r="232" spans="1:5" ht="15.75">
      <c r="A232" s="40" t="s">
        <v>279</v>
      </c>
      <c r="B232" s="40"/>
      <c r="C232" s="40"/>
      <c r="D232" s="40"/>
      <c r="E232" s="37"/>
    </row>
    <row r="233" spans="1:5" ht="15.75">
      <c r="A233" s="7" t="s">
        <v>280</v>
      </c>
      <c r="B233" s="8" t="s">
        <v>263</v>
      </c>
      <c r="C233" s="8" t="s">
        <v>264</v>
      </c>
      <c r="D233" s="8">
        <v>0</v>
      </c>
      <c r="E233" s="37" t="s">
        <v>334</v>
      </c>
    </row>
    <row r="234" spans="1:5" ht="15.75">
      <c r="A234" s="7" t="s">
        <v>281</v>
      </c>
      <c r="B234" s="8" t="s">
        <v>266</v>
      </c>
      <c r="C234" s="8" t="s">
        <v>264</v>
      </c>
      <c r="D234" s="8">
        <v>0</v>
      </c>
      <c r="E234" s="37" t="s">
        <v>334</v>
      </c>
    </row>
    <row r="235" spans="1:5" ht="15.75">
      <c r="A235" s="7" t="s">
        <v>282</v>
      </c>
      <c r="B235" s="8" t="s">
        <v>283</v>
      </c>
      <c r="C235" s="8" t="s">
        <v>264</v>
      </c>
      <c r="D235" s="8">
        <v>0</v>
      </c>
      <c r="E235" s="37" t="s">
        <v>334</v>
      </c>
    </row>
    <row r="236" spans="1:5" ht="15.75">
      <c r="A236" s="7" t="s">
        <v>284</v>
      </c>
      <c r="B236" s="8" t="s">
        <v>270</v>
      </c>
      <c r="C236" s="8" t="s">
        <v>68</v>
      </c>
      <c r="D236" s="8">
        <v>0</v>
      </c>
      <c r="E236" s="37" t="s">
        <v>334</v>
      </c>
    </row>
    <row r="237" spans="1:4" ht="15.75">
      <c r="A237" s="40" t="s">
        <v>285</v>
      </c>
      <c r="B237" s="40"/>
      <c r="C237" s="40"/>
      <c r="D237" s="40"/>
    </row>
    <row r="238" spans="1:5" ht="15.75">
      <c r="A238" s="7" t="s">
        <v>286</v>
      </c>
      <c r="B238" s="8" t="s">
        <v>287</v>
      </c>
      <c r="C238" s="8" t="s">
        <v>264</v>
      </c>
      <c r="D238" s="8">
        <v>0</v>
      </c>
      <c r="E238" s="3" t="s">
        <v>335</v>
      </c>
    </row>
    <row r="239" spans="1:5" ht="15.75">
      <c r="A239" s="7" t="s">
        <v>288</v>
      </c>
      <c r="B239" s="8" t="s">
        <v>289</v>
      </c>
      <c r="C239" s="8" t="s">
        <v>264</v>
      </c>
      <c r="D239" s="8">
        <v>0</v>
      </c>
      <c r="E239" s="3" t="s">
        <v>335</v>
      </c>
    </row>
    <row r="240" spans="1:5" ht="31.5">
      <c r="A240" s="7" t="s">
        <v>290</v>
      </c>
      <c r="B240" s="8" t="s">
        <v>291</v>
      </c>
      <c r="C240" s="8" t="s">
        <v>68</v>
      </c>
      <c r="D240" s="8">
        <v>0</v>
      </c>
      <c r="E240" s="3" t="s">
        <v>335</v>
      </c>
    </row>
  </sheetData>
  <sheetProtection/>
  <mergeCells count="8">
    <mergeCell ref="F69:F70"/>
    <mergeCell ref="A237:D237"/>
    <mergeCell ref="A2:D2"/>
    <mergeCell ref="A26:D26"/>
    <mergeCell ref="A8:D8"/>
    <mergeCell ref="A220:D220"/>
    <mergeCell ref="A225:D225"/>
    <mergeCell ref="A232:D23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2018-03-31T09:46:59Z</dcterms:modified>
  <cp:category/>
  <cp:version/>
  <cp:contentType/>
  <cp:contentStatus/>
</cp:coreProperties>
</file>