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<sst xmlns="http://schemas.openxmlformats.org/spreadsheetml/2006/main" count="961" uniqueCount="390">
  <si>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</si>
  <si>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</si>
  <si>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</si>
  <si>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</si>
  <si>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</si>
  <si>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</si>
  <si>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</si>
  <si>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</si>
  <si>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</si>
  <si>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</si>
  <si>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</si>
  <si>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</si>
  <si>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</si>
  <si>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</si>
  <si>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</si>
  <si>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</si>
  <si>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</si>
  <si>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</si>
  <si>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</si>
  <si>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</si>
  <si>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</si>
  <si>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</si>
  <si>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</si>
  <si>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</si>
  <si>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</si>
  <si>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</si>
  <si>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</si>
  <si>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</si>
  <si>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</si>
  <si>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</si>
  <si>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</si>
  <si>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</si>
  <si>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</si>
  <si>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</si>
  <si>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</si>
  <si>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</si>
  <si>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</si>
  <si>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</si>
  <si>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</si>
  <si>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</si>
  <si>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</si>
  <si>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</si>
  <si>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</si>
  <si>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</si>
  <si>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</si>
  <si>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</si>
  <si>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</si>
  <si>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</si>
  <si>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</si>
  <si>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</si>
  <si>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</si>
  <si>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</si>
  <si>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</si>
  <si>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</si>
  <si>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</si>
  <si>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</si>
  <si>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</si>
  <si>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</si>
  <si>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</si>
  <si>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</si>
  <si>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</si>
  <si>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</si>
  <si>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</si>
  <si>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</si>
  <si>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</si>
  <si>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</si>
  <si>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</si>
  <si>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</si>
  <si>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</si>
  <si>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</si>
  <si>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</si>
  <si>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</si>
  <si>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</si>
  <si>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</si>
  <si>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</si>
  <si>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</si>
  <si>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</si>
  <si>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</si>
  <si>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</si>
  <si>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</si>
  <si>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</si>
  <si>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</si>
  <si>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</si>
  <si>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</si>
  <si>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</si>
  <si>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</si>
  <si>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</si>
  <si>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</si>
  <si>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</si>
  <si>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</si>
  <si>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</si>
  <si>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</si>
  <si>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</si>
  <si>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</si>
  <si>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</si>
  <si>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</si>
  <si>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</si>
  <si>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</si>
  <si>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</si>
  <si>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</si>
  <si>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</si>
  <si>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</si>
  <si>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</si>
  <si>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</si>
  <si>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</si>
  <si>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</si>
  <si>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</si>
  <si>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</si>
  <si>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</si>
  <si>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</si>
  <si>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</si>
  <si>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</si>
  <si>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</si>
  <si>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</si>
  <si>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</si>
  <si>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</si>
  <si>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</si>
  <si>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</si>
  <si>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</si>
  <si>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</si>
  <si>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</si>
  <si>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</si>
  <si>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</si>
  <si>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</si>
  <si>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</si>
  <si>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</si>
  <si>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</si>
  <si>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</si>
  <si>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</si>
  <si>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</si>
  <si>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</si>
  <si>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</si>
  <si>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</si>
  <si>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</si>
  <si>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</si>
  <si>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</si>
  <si>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</si>
  <si>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</si>
  <si>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</si>
  <si>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</si>
  <si>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</si>
  <si>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</si>
  <si>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</si>
  <si>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</si>
  <si>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</si>
  <si>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</si>
  <si>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</si>
  <si>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</si>
  <si>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</si>
  <si>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</si>
  <si>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</si>
  <si>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</si>
  <si>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</si>
  <si>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</si>
  <si>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</si>
  <si>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</si>
  <si>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</si>
  <si>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</si>
  <si>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</si>
  <si>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</si>
  <si>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</si>
  <si>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</si>
  <si>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</si>
  <si>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</si>
  <si>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</si>
  <si>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</si>
  <si>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</si>
  <si>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</si>
  <si>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</si>
  <si>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</si>
  <si>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</si>
  <si>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</si>
  <si>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</si>
  <si>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</si>
  <si>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</si>
  <si>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</si>
  <si>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</si>
  <si>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</si>
  <si>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</si>
  <si>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</si>
  <si>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</si>
  <si>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</si>
  <si>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</si>
  <si>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</si>
  <si>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</si>
  <si>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</si>
  <si>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</si>
  <si>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</si>
  <si>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</si>
  <si>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</si>
  <si>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</si>
  <si>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</si>
  <si>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</si>
  <si>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</si>
  <si>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</si>
  <si>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</si>
  <si>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</si>
  <si>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</si>
  <si>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</si>
  <si>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</si>
  <si>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</si>
  <si>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</si>
  <si>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</si>
  <si>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</si>
  <si>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</si>
  <si>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</si>
  <si>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</si>
  <si>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</si>
  <si>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</si>
  <si>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</si>
  <si>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</si>
  <si>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</si>
  <si>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</si>
  <si>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</si>
  <si>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</si>
  <si>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</si>
  <si>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</si>
  <si>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</si>
  <si>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</si>
  <si>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</si>
  <si>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</si>
  <si>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</si>
  <si>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</si>
  <si>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</si>
  <si>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</si>
  <si>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</si>
  <si>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</si>
  <si>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</si>
  <si>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</si>
  <si>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</si>
  <si>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</si>
  <si>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</si>
  <si>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</si>
  <si>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</si>
  <si>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</si>
  <si>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</si>
  <si>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</si>
  <si>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</si>
  <si>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</si>
  <si>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</si>
  <si>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</si>
  <si>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</si>
  <si>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</si>
  <si>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</si>
  <si>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</si>
  <si>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</si>
  <si>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</si>
  <si>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</si>
  <si>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</si>
  <si>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</si>
  <si>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</si>
  <si>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</si>
  <si>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</si>
  <si>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</si>
  <si>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</si>
  <si>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</si>
  <si>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</si>
  <si>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</si>
  <si>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</si>
  <si>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</si>
  <si>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</si>
  <si>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</si>
  <si>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</si>
  <si>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</si>
  <si>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</si>
  <si>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</si>
  <si>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</si>
  <si>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</si>
  <si>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</si>
  <si>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</si>
  <si>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</si>
  <si>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</si>
  <si>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</si>
  <si>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</si>
  <si>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</si>
  <si>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</si>
  <si>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</si>
  <si>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</si>
  <si>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</si>
  <si>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</si>
  <si>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</si>
  <si>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</si>
  <si>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</si>
  <si>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</si>
  <si>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</si>
  <si>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</si>
  <si>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</si>
  <si>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</si>
  <si>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</si>
  <si>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</si>
  <si>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</si>
  <si>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</si>
  <si>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</si>
  <si>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</si>
  <si>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</si>
  <si>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</si>
  <si>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</si>
  <si>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</si>
  <si>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</si>
  <si>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</si>
  <si>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</si>
  <si>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</si>
  <si>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</si>
  <si>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</si>
  <si>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</si>
  <si>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</si>
  <si>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</si>
  <si>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</si>
  <si>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</si>
  <si>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</si>
  <si>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</si>
  <si>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</si>
  <si>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</si>
  <si>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</si>
  <si>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</si>
  <si>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</si>
  <si>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</si>
  <si>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</si>
  <si>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</si>
  <si>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</si>
  <si>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</si>
  <si>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</si>
  <si>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</si>
  <si>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</si>
  <si>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</si>
  <si>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</si>
  <si>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</si>
  <si>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</si>
  <si>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</si>
  <si>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</si>
  <si>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</si>
  <si>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</si>
  <si>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</si>
  <si>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</si>
  <si>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</si>
  <si>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</si>
  <si>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</si>
  <si>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</si>
  <si>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</si>
  <si>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</si>
  <si>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</si>
  <si>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</si>
  <si>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</si>
  <si>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</si>
  <si>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</si>
  <si>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</si>
  <si>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</si>
  <si>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</si>
  <si>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</si>
  <si>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</si>
  <si>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</si>
  <si>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</si>
  <si>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</si>
  <si>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</si>
  <si>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</si>
  <si>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</si>
  <si>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</si>
  <si>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</si>
  <si>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</si>
  <si>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</si>
  <si>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</si>
  <si>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</si>
  <si>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</si>
  <si>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</si>
  <si>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</si>
  <si>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</si>
  <si>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</si>
  <si>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</si>
  <si>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</si>
  <si>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</si>
  <si>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</si>
  <si>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</si>
  <si>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</si>
  <si>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</si>
  <si>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</si>
  <si>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</si>
  <si>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</si>
  <si>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</si>
  <si>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</si>
  <si>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</si>
  <si>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</si>
  <si>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</si>
  <si>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</si>
  <si>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</si>
  <si>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</si>
  <si>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</si>
  <si>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Отчет об исполнении управляющей организацией ООО "УК "Привокзальная" договора управления за 2017 год по дому № 53  ул. Гагарина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</si>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</sst>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R122">
            <v>212392.21511759996</v>
          </cell>
        </row>
        <row r="123">
          <cell r="R123">
            <v>349432.19947440026</v>
          </cell>
        </row>
        <row r="124">
          <cell r="R124">
            <v>54945.95568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70" zoomScaleNormal="90" zoomScaleSheetLayoutView="7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1" t="s">
        <v>386</v>
      </c>
      <c r="B2" s="41"/>
      <c r="C2" s="41"/>
      <c r="D2" s="41"/>
      <c r="E2" s="5">
        <v>3736.6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387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388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389</v>
      </c>
    </row>
    <row r="8" spans="1:4" ht="42.75" customHeight="1">
      <c r="A8" s="40" t="s">
        <v>106</v>
      </c>
      <c r="B8" s="40"/>
      <c r="C8" s="40"/>
      <c r="D8" s="40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5" ht="15.75">
      <c r="A10" s="7" t="s">
        <v>61</v>
      </c>
      <c r="B10" s="8" t="s">
        <v>77</v>
      </c>
      <c r="C10" s="8" t="s">
        <v>76</v>
      </c>
      <c r="D10" s="8">
        <v>759.81</v>
      </c>
      <c r="E10" s="1">
        <f>D16-D251</f>
        <v>3174.9099999999744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61412.54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616770.3702720002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'[1]ук(2016)'!$R$123</f>
        <v>349432.19947440026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'[1]ук(2016)'!$R$122</f>
        <v>212392.21511759996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'[1]ук(2016)'!$R$124</f>
        <v>54945.95568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468696.63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468696.63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469456.44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1464.95</v>
      </c>
    </row>
    <row r="24" spans="1:4" ht="15.75">
      <c r="A24" s="11" t="s">
        <v>95</v>
      </c>
      <c r="B24" s="11" t="s">
        <v>103</v>
      </c>
      <c r="C24" s="11" t="s">
        <v>76</v>
      </c>
      <c r="D24" s="38">
        <f>D16-D251</f>
        <v>3174.9099999999744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v>88238.81</v>
      </c>
      <c r="E25" s="1">
        <f>D12-(D16+D10)+D256-D24+D11</f>
        <v>174154.58027200022</v>
      </c>
    </row>
    <row r="26" spans="1:22" s="14" customFormat="1" ht="35.25" customHeight="1">
      <c r="A26" s="42" t="s">
        <v>105</v>
      </c>
      <c r="B26" s="42"/>
      <c r="C26" s="42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37367.53</v>
      </c>
      <c r="E28" s="17">
        <v>37367.53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10.000409463148317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11346.64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403.55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0.10799925065567628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327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3182.46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0.8516994058770005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342</v>
      </c>
      <c r="B47" s="9" t="s">
        <v>109</v>
      </c>
      <c r="C47" s="9" t="s">
        <v>70</v>
      </c>
      <c r="D47" s="9" t="s">
        <v>16</v>
      </c>
      <c r="E47" s="13">
        <v>7760.63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343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344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345</v>
      </c>
      <c r="B50" s="9" t="s">
        <v>111</v>
      </c>
      <c r="C50" s="9" t="s">
        <v>76</v>
      </c>
      <c r="D50" s="30">
        <f>E47/E2</f>
        <v>2.076922871059252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346</v>
      </c>
      <c r="B51" s="9" t="s">
        <v>109</v>
      </c>
      <c r="C51" s="9" t="s">
        <v>70</v>
      </c>
      <c r="D51" s="30" t="s">
        <v>330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347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348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349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350</v>
      </c>
      <c r="B55" s="9" t="s">
        <v>109</v>
      </c>
      <c r="C55" s="9" t="s">
        <v>70</v>
      </c>
      <c r="D55" s="30" t="s">
        <v>329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351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352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353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26745.87</v>
      </c>
      <c r="E60" s="26">
        <v>26745.87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7.15780923834502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385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384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54945.96</v>
      </c>
      <c r="E72" s="26">
        <v>54945.96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14.704801156131243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14014.12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14014.12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3.750500454959054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15930.71</v>
      </c>
      <c r="F83" s="26" t="s">
        <v>339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v>4429.3</v>
      </c>
      <c r="E84" s="13"/>
      <c r="F84" s="13">
        <v>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2275.815714285714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109307.17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36719.83</v>
      </c>
      <c r="F91" s="26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9.827070063694268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72587.34</v>
      </c>
      <c r="F95" s="26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19.426039715249157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v>0</v>
      </c>
      <c r="E100" s="13"/>
      <c r="F100" s="9"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9" t="s">
        <v>378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9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v>0</v>
      </c>
      <c r="E104" s="13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0</v>
      </c>
      <c r="F105" s="9"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v>0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130129.87000000002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538.82+991.69</f>
        <v>1530.5100000000002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0.4095996360327571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f>612.65+4125.21</f>
        <v>4737.86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1.2679601777016538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789.17+2171.34</f>
        <v>2960.51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0.7923004870738105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1381.05+36469.22</f>
        <v>37850.270000000004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10.129601777016541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20440.85+5398.64</f>
        <v>25839.489999999998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6.915241128298453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12726.86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3.406000107049189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5168.47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1.3832013060001072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3371.41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0.9022667665792431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354</v>
      </c>
      <c r="B143" s="9" t="s">
        <v>109</v>
      </c>
      <c r="C143" s="9" t="s">
        <v>70</v>
      </c>
      <c r="D143" s="9" t="s">
        <v>336</v>
      </c>
      <c r="E143" s="13">
        <v>2551.35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355</v>
      </c>
      <c r="B144" s="9" t="s">
        <v>110</v>
      </c>
      <c r="C144" s="9" t="s">
        <v>70</v>
      </c>
      <c r="D144" s="9" t="s">
        <v>34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356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357</v>
      </c>
      <c r="B146" s="9" t="s">
        <v>111</v>
      </c>
      <c r="C146" s="9" t="s">
        <v>76</v>
      </c>
      <c r="D146" s="31">
        <f>E143/E2</f>
        <v>0.6827998715409731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358</v>
      </c>
      <c r="B147" s="9" t="s">
        <v>109</v>
      </c>
      <c r="C147" s="9" t="s">
        <v>70</v>
      </c>
      <c r="D147" s="31" t="s">
        <v>335</v>
      </c>
      <c r="E147" s="13">
        <v>403.53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359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360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361</v>
      </c>
      <c r="B150" s="9" t="s">
        <v>111</v>
      </c>
      <c r="C150" s="9" t="s">
        <v>76</v>
      </c>
      <c r="D150" s="31">
        <f>E147/E2</f>
        <v>0.10799389819622116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362</v>
      </c>
      <c r="B151" s="9" t="s">
        <v>109</v>
      </c>
      <c r="C151" s="9" t="s">
        <v>70</v>
      </c>
      <c r="D151" s="31" t="s">
        <v>337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363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364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365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366</v>
      </c>
      <c r="B155" s="9" t="s">
        <v>109</v>
      </c>
      <c r="C155" s="9" t="s">
        <v>70</v>
      </c>
      <c r="D155" s="31" t="s">
        <v>334</v>
      </c>
      <c r="E155" s="13">
        <v>532.01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367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368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369</v>
      </c>
      <c r="B158" s="9" t="s">
        <v>111</v>
      </c>
      <c r="C158" s="9" t="s">
        <v>76</v>
      </c>
      <c r="D158" s="31">
        <f>E155/E2</f>
        <v>0.14237809773590965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381</v>
      </c>
      <c r="E159" s="13">
        <v>2587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370</v>
      </c>
      <c r="B163" s="9" t="s">
        <v>109</v>
      </c>
      <c r="C163" s="9" t="s">
        <v>70</v>
      </c>
      <c r="D163" s="9" t="s">
        <v>331</v>
      </c>
      <c r="E163" s="13">
        <v>29870.6</v>
      </c>
      <c r="F163" s="34">
        <v>2.01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371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372</v>
      </c>
      <c r="B165" s="9" t="s">
        <v>67</v>
      </c>
      <c r="C165" s="9" t="s">
        <v>70</v>
      </c>
      <c r="D165" s="9" t="s">
        <v>379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373</v>
      </c>
      <c r="B166" s="9" t="s">
        <v>111</v>
      </c>
      <c r="C166" s="9" t="s">
        <v>76</v>
      </c>
      <c r="D166" s="31">
        <f>E163/F163</f>
        <v>14860.995024875623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</f>
        <v>42009.60999999999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2148.43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E169/F169</f>
        <v>2148.43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383</v>
      </c>
      <c r="E173" s="26">
        <v>1044.3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E173/F173</f>
        <v>1044.3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f>1134.7+2590.8</f>
        <v>3725.5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0.9970293850024087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1464.74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0.39199807311459617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1949.33+3940.62+525.67</f>
        <v>6415.62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1.7169672964727292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v>0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f>1046.94+3594.19+1053.08</f>
        <v>5694.21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1">
        <f>E193/E2</f>
        <v>1.5239014076968367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v>202.05</v>
      </c>
      <c r="F197" s="13" t="s">
        <v>332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1">
        <f>E197/E2</f>
        <v>0.05407322164534604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17535.99+3647.89</f>
        <v>21183.88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1">
        <f>E201/E2</f>
        <v>5.669292940105979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109</v>
      </c>
      <c r="C205" s="9" t="s">
        <v>70</v>
      </c>
      <c r="D205" s="31" t="s">
        <v>382</v>
      </c>
      <c r="E205" s="13">
        <f>130.88</f>
        <v>130.88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110</v>
      </c>
      <c r="C206" s="9" t="s">
        <v>70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67</v>
      </c>
      <c r="C207" s="9" t="s">
        <v>70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111</v>
      </c>
      <c r="C208" s="9" t="s">
        <v>76</v>
      </c>
      <c r="D208" s="31">
        <f>E205/E2</f>
        <v>0.03502649467430284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287</v>
      </c>
      <c r="B209" s="25" t="s">
        <v>107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253</v>
      </c>
      <c r="B210" s="9" t="s">
        <v>108</v>
      </c>
      <c r="C210" s="9" t="s">
        <v>76</v>
      </c>
      <c r="D210" s="9">
        <f>E211+E215+E219+E223+E227+E231+E235+E239+E243+E247</f>
        <v>35225.65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283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255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256</v>
      </c>
      <c r="B214" s="9" t="s">
        <v>111</v>
      </c>
      <c r="C214" s="9" t="s">
        <v>76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257</v>
      </c>
      <c r="B215" s="9" t="s">
        <v>109</v>
      </c>
      <c r="C215" s="9" t="s">
        <v>70</v>
      </c>
      <c r="D215" s="9" t="s">
        <v>53</v>
      </c>
      <c r="E215" s="13">
        <v>587.68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258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260</v>
      </c>
      <c r="B218" s="9" t="s">
        <v>111</v>
      </c>
      <c r="C218" s="9" t="s">
        <v>76</v>
      </c>
      <c r="D218" s="31">
        <f>E215/E2</f>
        <v>0.15727666862923512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261</v>
      </c>
      <c r="B219" s="9" t="s">
        <v>109</v>
      </c>
      <c r="C219" s="9" t="s">
        <v>70</v>
      </c>
      <c r="D219" s="9" t="s">
        <v>52</v>
      </c>
      <c r="E219" s="13">
        <f>1164.11</f>
        <v>1164.11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264</v>
      </c>
      <c r="B222" s="9" t="s">
        <v>111</v>
      </c>
      <c r="C222" s="9" t="s">
        <v>76</v>
      </c>
      <c r="D222" s="31">
        <f>E219/E2</f>
        <v>0.31154257881496544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269</v>
      </c>
      <c r="B227" s="9" t="s">
        <v>109</v>
      </c>
      <c r="C227" s="9" t="s">
        <v>70</v>
      </c>
      <c r="D227" s="9" t="s">
        <v>338</v>
      </c>
      <c r="E227" s="13">
        <v>21550.71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270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271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272</v>
      </c>
      <c r="B230" s="9" t="s">
        <v>111</v>
      </c>
      <c r="C230" s="9" t="s">
        <v>76</v>
      </c>
      <c r="D230" s="31">
        <f>E227/E2</f>
        <v>5.767465075202055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273</v>
      </c>
      <c r="B231" s="9" t="s">
        <v>109</v>
      </c>
      <c r="C231" s="9" t="s">
        <v>70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274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275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276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277</v>
      </c>
      <c r="B235" s="9" t="s">
        <v>109</v>
      </c>
      <c r="C235" s="9" t="s">
        <v>70</v>
      </c>
      <c r="D235" s="9" t="s">
        <v>0</v>
      </c>
      <c r="E235" s="13">
        <v>2713.49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278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279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280</v>
      </c>
      <c r="B238" s="9" t="s">
        <v>111</v>
      </c>
      <c r="C238" s="9" t="s">
        <v>76</v>
      </c>
      <c r="D238" s="31">
        <f>E235/E2</f>
        <v>0.7261922603436278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282</v>
      </c>
      <c r="B239" s="9" t="s">
        <v>109</v>
      </c>
      <c r="C239" s="9" t="s">
        <v>70</v>
      </c>
      <c r="D239" s="9" t="s">
        <v>54</v>
      </c>
      <c r="E239" s="13">
        <f>1364.71+7085.26</f>
        <v>8449.970000000001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284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285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286</v>
      </c>
      <c r="B242" s="9" t="s">
        <v>111</v>
      </c>
      <c r="C242" s="9" t="s">
        <v>76</v>
      </c>
      <c r="D242" s="31">
        <f>E239/E2</f>
        <v>2.2614060910988605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290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291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292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374</v>
      </c>
      <c r="B247" s="9" t="s">
        <v>109</v>
      </c>
      <c r="C247" s="9" t="s">
        <v>70</v>
      </c>
      <c r="D247" s="9" t="s">
        <v>56</v>
      </c>
      <c r="E247" s="13">
        <v>759.69</v>
      </c>
      <c r="F247" s="13" t="s">
        <v>333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375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376</v>
      </c>
      <c r="B249" s="9" t="s">
        <v>67</v>
      </c>
      <c r="C249" s="9" t="s">
        <v>70</v>
      </c>
      <c r="D249" s="9" t="s">
        <v>325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377</v>
      </c>
      <c r="B250" s="9" t="s">
        <v>111</v>
      </c>
      <c r="C250" s="9" t="s">
        <v>76</v>
      </c>
      <c r="D250" s="31">
        <f>E247/E2</f>
        <v>0.20331049617299152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281</v>
      </c>
      <c r="C251" s="9" t="s">
        <v>76</v>
      </c>
      <c r="D251" s="37">
        <f>SUM(D90,D28,D34,D60,D66,D72,D78,D84,D100,D110,D168,D210)</f>
        <v>465521.72000000003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40" t="s">
        <v>293</v>
      </c>
      <c r="B252" s="40"/>
      <c r="C252" s="40"/>
      <c r="D252" s="40"/>
    </row>
    <row r="253" spans="1:4" ht="15.75">
      <c r="A253" s="7" t="s">
        <v>294</v>
      </c>
      <c r="B253" s="8" t="s">
        <v>295</v>
      </c>
      <c r="C253" s="8" t="s">
        <v>296</v>
      </c>
      <c r="D253" s="8"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3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-31396.98</v>
      </c>
    </row>
    <row r="257" spans="1:4" ht="15.75">
      <c r="A257" s="40" t="s">
        <v>303</v>
      </c>
      <c r="B257" s="40"/>
      <c r="C257" s="40"/>
      <c r="D257" s="40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0" t="s">
        <v>311</v>
      </c>
      <c r="B264" s="40"/>
      <c r="C264" s="40"/>
      <c r="D264" s="40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0" t="s">
        <v>317</v>
      </c>
      <c r="B269" s="40"/>
      <c r="C269" s="40"/>
      <c r="D269" s="40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2018-03-31T09:49:03Z</dcterms:modified>
  <cp:category/>
  <cp:version/>
  <cp:contentType/>
  <cp:contentStatus/>
</cp:coreProperties>
</file>