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форме'!$A$1:$D$274</definedName>
  </definedNames>
  <calcPr fullCalcOnLoad="1"/>
</workbook>
</file>

<file path=xl/sharedStrings.xml><?xml version="1.0" encoding="utf-8"?>
<sst xmlns="http://schemas.openxmlformats.org/spreadsheetml/2006/main" count="984" uniqueCount="388">
  <si>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</si>
  <si>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</si>
  <si>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</si>
  <si>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</si>
  <si>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</si>
  <si>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</si>
  <si>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</si>
  <si>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</si>
  <si>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</si>
  <si>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</si>
  <si>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</si>
  <si>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</si>
  <si>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</si>
  <si>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</si>
  <si>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</si>
  <si>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</si>
  <si>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</si>
  <si>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</si>
  <si>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</si>
  <si>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</si>
  <si>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</si>
  <si>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</si>
  <si>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</si>
  <si>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</si>
  <si>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</si>
  <si>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</si>
  <si>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</si>
  <si>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</si>
  <si>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</si>
  <si>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</si>
  <si>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</si>
  <si>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</si>
  <si>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</si>
  <si>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</si>
  <si>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</si>
  <si>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</si>
  <si>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</si>
  <si>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</si>
  <si>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</si>
  <si>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</si>
  <si>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</si>
  <si>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</si>
  <si>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</si>
  <si>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</si>
  <si>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</si>
  <si>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</si>
  <si>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</si>
  <si>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</si>
  <si>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</si>
  <si>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</si>
  <si>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</si>
  <si>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</si>
  <si>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</si>
  <si>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</si>
  <si>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</si>
  <si>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</si>
  <si>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</si>
  <si>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</si>
  <si>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</si>
  <si>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</si>
  <si>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</si>
  <si>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</si>
  <si>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</si>
  <si>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</si>
  <si>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</si>
  <si>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</si>
  <si>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</si>
  <si>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</si>
  <si>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</si>
  <si>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</si>
  <si>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</si>
  <si>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</si>
  <si>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</si>
  <si>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</si>
  <si>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</si>
  <si>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</si>
  <si>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</si>
  <si>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</si>
  <si>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</si>
  <si>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</si>
  <si>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</si>
  <si>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</si>
  <si>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</si>
  <si>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</si>
  <si>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</si>
  <si>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</si>
  <si>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</si>
  <si>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</si>
  <si>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</si>
  <si>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</si>
  <si>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</si>
  <si>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</si>
  <si>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</si>
  <si>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</si>
  <si>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</si>
  <si>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</si>
  <si>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</si>
  <si>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</si>
  <si>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</si>
  <si>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</si>
  <si>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</si>
  <si>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</si>
  <si>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</si>
  <si>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</si>
  <si>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</si>
  <si>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</si>
  <si>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</si>
  <si>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</si>
  <si>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</si>
  <si>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</si>
  <si>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</si>
  <si>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</si>
  <si>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</si>
  <si>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</si>
  <si>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</si>
  <si>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</si>
  <si>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</si>
  <si>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</si>
  <si>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</si>
  <si>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</si>
  <si>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</si>
  <si>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</si>
  <si>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</si>
  <si>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</si>
  <si>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</si>
  <si>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</si>
  <si>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</si>
  <si>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</si>
  <si>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</si>
  <si>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</si>
  <si>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</si>
  <si>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</si>
  <si>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</si>
  <si>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</si>
  <si>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</si>
  <si>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</si>
  <si>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</si>
  <si>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</si>
  <si>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</si>
  <si>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</si>
  <si>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</si>
  <si>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</si>
  <si>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</si>
  <si>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</si>
  <si>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</si>
  <si>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</si>
  <si>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</si>
  <si>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</si>
  <si>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</si>
  <si>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</si>
  <si>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</si>
  <si>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</si>
  <si>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</si>
  <si>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</si>
  <si>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</si>
  <si>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</si>
  <si>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</si>
  <si>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</si>
  <si>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</si>
  <si>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</si>
  <si>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</si>
  <si>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</si>
  <si>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</si>
  <si>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</si>
  <si>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</si>
  <si>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</si>
  <si>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</si>
  <si>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</si>
  <si>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</si>
  <si>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</si>
  <si>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</si>
  <si>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</si>
  <si>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</si>
  <si>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</si>
  <si>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</si>
  <si>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</si>
  <si>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</si>
  <si>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</si>
  <si>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</si>
  <si>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</si>
  <si>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</si>
  <si>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</si>
  <si>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</si>
  <si>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</si>
  <si>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</si>
  <si>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</si>
  <si>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</si>
  <si>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</si>
  <si>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</si>
  <si>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</si>
  <si>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</si>
  <si>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</si>
  <si>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</si>
  <si>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</si>
  <si>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</si>
  <si>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</si>
  <si>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</si>
  <si>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</si>
  <si>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</si>
  <si>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</si>
  <si>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</si>
  <si>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</si>
  <si>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</si>
  <si>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</si>
  <si>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</si>
  <si>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</si>
  <si>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</si>
  <si>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</si>
  <si>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</si>
  <si>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</si>
  <si>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</si>
  <si>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</si>
  <si>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</si>
  <si>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</si>
  <si>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</si>
  <si>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</si>
  <si>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</si>
  <si>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</si>
  <si>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</si>
  <si>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</si>
  <si>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</si>
  <si>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</si>
  <si>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</si>
  <si>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</si>
  <si>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</si>
  <si>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</si>
  <si>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</si>
  <si>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</si>
  <si>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</si>
  <si>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</si>
  <si>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</si>
  <si>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</si>
  <si>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</si>
  <si>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</si>
  <si>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</si>
  <si>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</si>
  <si>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</si>
  <si>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</si>
  <si>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</si>
  <si>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</si>
  <si>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</si>
  <si>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</si>
  <si>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</si>
  <si>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</si>
  <si>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</si>
  <si>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</si>
  <si>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</si>
  <si>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</si>
  <si>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</si>
  <si>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</si>
  <si>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</si>
  <si>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</si>
  <si>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</si>
  <si>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</si>
  <si>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</si>
  <si>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</si>
  <si>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</si>
  <si>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</si>
  <si>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</si>
  <si>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</si>
  <si>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</si>
  <si>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</si>
  <si>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</si>
  <si>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</si>
  <si>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</si>
  <si>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</si>
  <si>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</si>
  <si>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</si>
  <si>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</si>
  <si>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</si>
  <si>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</si>
  <si>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</si>
  <si>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</si>
  <si>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</si>
  <si>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</si>
  <si>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</si>
  <si>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</si>
  <si>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</si>
  <si>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</si>
  <si>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</si>
  <si>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</si>
  <si>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</si>
  <si>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</si>
  <si>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</si>
  <si>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</si>
  <si>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</si>
  <si>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</si>
  <si>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</si>
  <si>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</si>
  <si>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</si>
  <si>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</si>
  <si>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</si>
  <si>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</si>
  <si>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</si>
  <si>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</si>
  <si>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</si>
  <si>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</si>
  <si>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</si>
  <si>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</si>
  <si>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</si>
  <si>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</si>
  <si>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</si>
  <si>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</si>
  <si>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</si>
  <si>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</si>
  <si>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</si>
  <si>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</si>
  <si>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</si>
  <si>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</si>
  <si>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</si>
  <si>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</si>
  <si>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</si>
  <si>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</si>
  <si>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</si>
  <si>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</si>
  <si>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</si>
  <si>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</si>
  <si>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</si>
  <si>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</si>
  <si>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</si>
  <si>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</si>
  <si>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</si>
  <si>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</si>
  <si>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</si>
  <si>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</si>
  <si>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</si>
  <si>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</si>
  <si>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</si>
  <si>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</si>
  <si>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</si>
  <si>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</si>
  <si>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</si>
  <si>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</si>
  <si>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</si>
  <si>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</si>
  <si>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</si>
  <si>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</si>
  <si>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</si>
  <si>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</si>
  <si>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</si>
  <si>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</si>
  <si>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</si>
  <si>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</si>
  <si>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</si>
  <si>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</si>
  <si>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</si>
  <si>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</si>
  <si>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</si>
  <si>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</si>
  <si>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</si>
  <si>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</si>
  <si>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</si>
  <si>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</si>
  <si>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</si>
  <si>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</si>
  <si>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</si>
  <si>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</si>
  <si>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</si>
  <si>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</si>
  <si>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</si>
  <si>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</si>
  <si>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</si>
  <si>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</si>
  <si>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</si>
  <si>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</si>
  <si>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</si>
  <si>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</si>
  <si>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</si>
  <si>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</si>
  <si>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</si>
  <si>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</si>
  <si>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</si>
  <si>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</si>
  <si>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</si>
  <si>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</si>
  <si>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</si>
  <si>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</si>
  <si>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раз</t>
  </si>
  <si>
    <t>раза</t>
  </si>
  <si>
    <t>Ремонт и обслуживание кол.приборов учёта тепловой энергии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</si>
  <si>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</si>
  <si>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</si>
  <si>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</si>
  <si>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</si>
  <si>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внутридомовых сетей горячего водоснабжения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</si>
  <si>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</si>
  <si>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</si>
  <si>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 по дому №5/3  ул. Семашко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</si>
</sst>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Q122">
            <v>131736.29464559996</v>
          </cell>
        </row>
        <row r="123">
          <cell r="CQ123">
            <v>216143.0070456</v>
          </cell>
        </row>
        <row r="124">
          <cell r="CQ124">
            <v>34018.08432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"/>
  <sheetViews>
    <sheetView tabSelected="1" view="pageBreakPreview" zoomScale="60" zoomScaleNormal="90" zoomScalePageLayoutView="0" workbookViewId="0" topLeftCell="A232">
      <selection activeCell="D17" sqref="D17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0" style="4" hidden="1" customWidth="1"/>
    <col min="8" max="22" width="9.140625" style="4" customWidth="1"/>
    <col min="23" max="16384" width="9.140625" style="5" customWidth="1"/>
  </cols>
  <sheetData>
    <row r="1" ht="15.75">
      <c r="E1" s="4" t="s">
        <v>318</v>
      </c>
    </row>
    <row r="2" spans="1:22" s="8" customFormat="1" ht="33.75" customHeight="1">
      <c r="A2" s="6" t="s">
        <v>387</v>
      </c>
      <c r="B2" s="6"/>
      <c r="C2" s="6"/>
      <c r="D2" s="6"/>
      <c r="E2" s="7">
        <v>2313.4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64</v>
      </c>
      <c r="B4" s="10" t="s">
        <v>65</v>
      </c>
      <c r="C4" s="10" t="s">
        <v>66</v>
      </c>
      <c r="D4" s="10" t="s">
        <v>67</v>
      </c>
    </row>
    <row r="5" spans="1:4" ht="15.75">
      <c r="A5" s="9" t="s">
        <v>70</v>
      </c>
      <c r="B5" s="10" t="s">
        <v>68</v>
      </c>
      <c r="C5" s="10" t="s">
        <v>69</v>
      </c>
      <c r="D5" s="11" t="s">
        <v>376</v>
      </c>
    </row>
    <row r="6" spans="1:4" ht="15.75">
      <c r="A6" s="9" t="s">
        <v>71</v>
      </c>
      <c r="B6" s="10" t="s">
        <v>72</v>
      </c>
      <c r="C6" s="10" t="s">
        <v>69</v>
      </c>
      <c r="D6" s="11" t="s">
        <v>316</v>
      </c>
    </row>
    <row r="7" spans="1:4" ht="15.75">
      <c r="A7" s="9" t="s">
        <v>59</v>
      </c>
      <c r="B7" s="10" t="s">
        <v>73</v>
      </c>
      <c r="C7" s="10" t="s">
        <v>69</v>
      </c>
      <c r="D7" s="11" t="s">
        <v>317</v>
      </c>
    </row>
    <row r="8" spans="1:4" ht="42.75" customHeight="1">
      <c r="A8" s="12" t="s">
        <v>102</v>
      </c>
      <c r="B8" s="12"/>
      <c r="C8" s="12"/>
      <c r="D8" s="12"/>
    </row>
    <row r="9" spans="1:5" ht="15.75">
      <c r="A9" s="9" t="s">
        <v>60</v>
      </c>
      <c r="B9" s="10" t="s">
        <v>74</v>
      </c>
      <c r="C9" s="10" t="s">
        <v>75</v>
      </c>
      <c r="D9" s="10">
        <v>0</v>
      </c>
      <c r="E9" s="4" t="s">
        <v>333</v>
      </c>
    </row>
    <row r="10" spans="1:5" ht="15.75">
      <c r="A10" s="9" t="s">
        <v>61</v>
      </c>
      <c r="B10" s="10" t="s">
        <v>76</v>
      </c>
      <c r="C10" s="10" t="s">
        <v>75</v>
      </c>
      <c r="D10" s="10">
        <v>0.87</v>
      </c>
      <c r="E10" s="4" t="s">
        <v>333</v>
      </c>
    </row>
    <row r="11" spans="1:5" ht="15.75">
      <c r="A11" s="9" t="s">
        <v>77</v>
      </c>
      <c r="B11" s="10" t="s">
        <v>78</v>
      </c>
      <c r="C11" s="10" t="s">
        <v>75</v>
      </c>
      <c r="D11" s="10">
        <v>57529.36</v>
      </c>
      <c r="E11" s="4" t="s">
        <v>333</v>
      </c>
    </row>
    <row r="12" spans="1:4" ht="31.5">
      <c r="A12" s="9" t="s">
        <v>79</v>
      </c>
      <c r="B12" s="10" t="s">
        <v>80</v>
      </c>
      <c r="C12" s="10" t="s">
        <v>75</v>
      </c>
      <c r="D12" s="13">
        <f>D13+D14+D15</f>
        <v>381897.3860112</v>
      </c>
    </row>
    <row r="13" spans="1:4" ht="15.75">
      <c r="A13" s="9" t="s">
        <v>94</v>
      </c>
      <c r="B13" s="2" t="s">
        <v>81</v>
      </c>
      <c r="C13" s="10" t="s">
        <v>75</v>
      </c>
      <c r="D13" s="13">
        <f>'[1]ук(2016)'!$CQ$123</f>
        <v>216143.0070456</v>
      </c>
    </row>
    <row r="14" spans="1:4" ht="15.75">
      <c r="A14" s="9" t="s">
        <v>95</v>
      </c>
      <c r="B14" s="2" t="s">
        <v>82</v>
      </c>
      <c r="C14" s="10" t="s">
        <v>75</v>
      </c>
      <c r="D14" s="13">
        <f>'[1]ук(2016)'!$CQ$122</f>
        <v>131736.29464559996</v>
      </c>
    </row>
    <row r="15" spans="1:4" ht="15.75">
      <c r="A15" s="9" t="s">
        <v>96</v>
      </c>
      <c r="B15" s="2" t="s">
        <v>83</v>
      </c>
      <c r="C15" s="10" t="s">
        <v>75</v>
      </c>
      <c r="D15" s="13">
        <f>'[1]ук(2016)'!$CQ$124</f>
        <v>34018.08432</v>
      </c>
    </row>
    <row r="16" spans="1:5" ht="15.75">
      <c r="A16" s="2" t="s">
        <v>84</v>
      </c>
      <c r="B16" s="2" t="s">
        <v>85</v>
      </c>
      <c r="C16" s="2" t="s">
        <v>75</v>
      </c>
      <c r="D16" s="2">
        <v>275164.51</v>
      </c>
      <c r="E16" s="4" t="s">
        <v>333</v>
      </c>
    </row>
    <row r="17" spans="1:5" ht="31.5">
      <c r="A17" s="2" t="s">
        <v>62</v>
      </c>
      <c r="B17" s="2" t="s">
        <v>97</v>
      </c>
      <c r="C17" s="2" t="s">
        <v>75</v>
      </c>
      <c r="D17" s="2">
        <f>D16</f>
        <v>275164.51</v>
      </c>
      <c r="E17" s="4" t="s">
        <v>333</v>
      </c>
    </row>
    <row r="18" spans="1:4" ht="31.5">
      <c r="A18" s="2" t="s">
        <v>380</v>
      </c>
      <c r="B18" s="2" t="s">
        <v>381</v>
      </c>
      <c r="C18" s="2" t="s">
        <v>75</v>
      </c>
      <c r="D18" s="2">
        <v>0</v>
      </c>
    </row>
    <row r="19" spans="1:4" ht="15.75">
      <c r="A19" s="2" t="s">
        <v>382</v>
      </c>
      <c r="B19" s="2" t="s">
        <v>383</v>
      </c>
      <c r="C19" s="2" t="s">
        <v>75</v>
      </c>
      <c r="D19" s="2">
        <v>0</v>
      </c>
    </row>
    <row r="20" spans="1:5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333</v>
      </c>
    </row>
    <row r="21" spans="1:5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333</v>
      </c>
    </row>
    <row r="22" spans="1:5" ht="15.75">
      <c r="A22" s="2" t="s">
        <v>89</v>
      </c>
      <c r="B22" s="2" t="s">
        <v>90</v>
      </c>
      <c r="C22" s="2" t="s">
        <v>75</v>
      </c>
      <c r="D22" s="2">
        <f>D16+D10</f>
        <v>275165.38</v>
      </c>
      <c r="E22" s="4" t="s">
        <v>333</v>
      </c>
    </row>
    <row r="23" spans="1:5" ht="15.75">
      <c r="A23" s="2" t="s">
        <v>91</v>
      </c>
      <c r="B23" s="2" t="s">
        <v>98</v>
      </c>
      <c r="C23" s="2" t="s">
        <v>75</v>
      </c>
      <c r="D23" s="2">
        <v>0</v>
      </c>
      <c r="E23" s="4" t="s">
        <v>333</v>
      </c>
    </row>
    <row r="24" spans="1:5" ht="15.75">
      <c r="A24" s="2" t="s">
        <v>92</v>
      </c>
      <c r="B24" s="2" t="s">
        <v>99</v>
      </c>
      <c r="C24" s="2" t="s">
        <v>75</v>
      </c>
      <c r="D24" s="2">
        <v>0.12</v>
      </c>
      <c r="E24" s="4" t="s">
        <v>333</v>
      </c>
    </row>
    <row r="25" spans="1:5" ht="15.75">
      <c r="A25" s="2" t="s">
        <v>93</v>
      </c>
      <c r="B25" s="2" t="s">
        <v>100</v>
      </c>
      <c r="C25" s="2" t="s">
        <v>75</v>
      </c>
      <c r="D25" s="14">
        <f>E25</f>
        <v>146579.35601120003</v>
      </c>
      <c r="E25" s="1">
        <f>D12-(D16+D10)+D254-D24+D11</f>
        <v>146579.35601120003</v>
      </c>
    </row>
    <row r="26" spans="1:22" s="17" customFormat="1" ht="35.25" customHeight="1">
      <c r="A26" s="15" t="s">
        <v>101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112</v>
      </c>
      <c r="B27" s="19" t="s">
        <v>103</v>
      </c>
      <c r="C27" s="19" t="s">
        <v>69</v>
      </c>
      <c r="D27" s="19" t="s">
        <v>10</v>
      </c>
      <c r="E27" s="20"/>
      <c r="F27" s="20" t="s">
        <v>333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108</v>
      </c>
      <c r="B28" s="23" t="s">
        <v>104</v>
      </c>
      <c r="C28" s="23" t="s">
        <v>75</v>
      </c>
      <c r="D28" s="23">
        <f>E28</f>
        <v>25656.44</v>
      </c>
      <c r="E28" s="20">
        <v>25656.44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109</v>
      </c>
      <c r="B29" s="23" t="s">
        <v>105</v>
      </c>
      <c r="C29" s="23" t="s">
        <v>69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110</v>
      </c>
      <c r="B30" s="23" t="s">
        <v>106</v>
      </c>
      <c r="C30" s="23" t="s">
        <v>69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111</v>
      </c>
      <c r="B31" s="23" t="s">
        <v>66</v>
      </c>
      <c r="C31" s="23" t="s">
        <v>69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113</v>
      </c>
      <c r="B32" s="23" t="s">
        <v>107</v>
      </c>
      <c r="C32" s="23" t="s">
        <v>75</v>
      </c>
      <c r="D32" s="26">
        <f>E28/E2</f>
        <v>11.090360508342698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114</v>
      </c>
      <c r="B33" s="28" t="s">
        <v>103</v>
      </c>
      <c r="C33" s="28" t="s">
        <v>69</v>
      </c>
      <c r="D33" s="28" t="s">
        <v>13</v>
      </c>
      <c r="E33" s="29" t="s">
        <v>320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115</v>
      </c>
      <c r="B34" s="11" t="s">
        <v>104</v>
      </c>
      <c r="C34" s="11" t="s">
        <v>75</v>
      </c>
      <c r="D34" s="32">
        <f>E35+E39+E43+E47+E51+E55</f>
        <v>29831.75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116</v>
      </c>
      <c r="B35" s="11" t="s">
        <v>105</v>
      </c>
      <c r="C35" s="11" t="s">
        <v>69</v>
      </c>
      <c r="D35" s="11" t="s">
        <v>14</v>
      </c>
      <c r="E35" s="16">
        <v>1499.08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117</v>
      </c>
      <c r="B36" s="11" t="s">
        <v>106</v>
      </c>
      <c r="C36" s="11" t="s">
        <v>69</v>
      </c>
      <c r="D36" s="11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118</v>
      </c>
      <c r="B37" s="11" t="s">
        <v>66</v>
      </c>
      <c r="C37" s="11" t="s">
        <v>69</v>
      </c>
      <c r="D37" s="11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119</v>
      </c>
      <c r="B38" s="11" t="s">
        <v>107</v>
      </c>
      <c r="C38" s="11" t="s">
        <v>75</v>
      </c>
      <c r="D38" s="33">
        <f>E35/E2</f>
        <v>0.6479986167545604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120</v>
      </c>
      <c r="B39" s="11" t="s">
        <v>105</v>
      </c>
      <c r="C39" s="11" t="s">
        <v>69</v>
      </c>
      <c r="D39" s="11" t="s">
        <v>319</v>
      </c>
      <c r="E39" s="16">
        <v>716.23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121</v>
      </c>
      <c r="B40" s="11" t="s">
        <v>106</v>
      </c>
      <c r="C40" s="11" t="s">
        <v>69</v>
      </c>
      <c r="D40" s="11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122</v>
      </c>
      <c r="B41" s="11" t="s">
        <v>66</v>
      </c>
      <c r="C41" s="11" t="s">
        <v>69</v>
      </c>
      <c r="D41" s="11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123</v>
      </c>
      <c r="B42" s="11" t="s">
        <v>107</v>
      </c>
      <c r="C42" s="11" t="s">
        <v>75</v>
      </c>
      <c r="D42" s="33">
        <f>E39/E2</f>
        <v>0.30960058787931183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124</v>
      </c>
      <c r="B43" s="11" t="s">
        <v>105</v>
      </c>
      <c r="C43" s="11" t="s">
        <v>69</v>
      </c>
      <c r="D43" s="11" t="s">
        <v>15</v>
      </c>
      <c r="E43" s="16">
        <v>7881.29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125</v>
      </c>
      <c r="B44" s="11" t="s">
        <v>106</v>
      </c>
      <c r="C44" s="11" t="s">
        <v>69</v>
      </c>
      <c r="D44" s="11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126</v>
      </c>
      <c r="B45" s="11" t="s">
        <v>66</v>
      </c>
      <c r="C45" s="11" t="s">
        <v>69</v>
      </c>
      <c r="D45" s="11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127</v>
      </c>
      <c r="B46" s="11" t="s">
        <v>107</v>
      </c>
      <c r="C46" s="11" t="s">
        <v>75</v>
      </c>
      <c r="D46" s="32">
        <f>E43/E2</f>
        <v>3.406799515864096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334</v>
      </c>
      <c r="B47" s="11" t="s">
        <v>105</v>
      </c>
      <c r="C47" s="11" t="s">
        <v>69</v>
      </c>
      <c r="D47" s="11" t="s">
        <v>16</v>
      </c>
      <c r="E47" s="16">
        <v>19735.15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335</v>
      </c>
      <c r="B48" s="11" t="s">
        <v>106</v>
      </c>
      <c r="C48" s="11" t="s">
        <v>69</v>
      </c>
      <c r="D48" s="11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336</v>
      </c>
      <c r="B49" s="11" t="s">
        <v>66</v>
      </c>
      <c r="C49" s="11" t="s">
        <v>69</v>
      </c>
      <c r="D49" s="11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337</v>
      </c>
      <c r="B50" s="11" t="s">
        <v>107</v>
      </c>
      <c r="C50" s="11" t="s">
        <v>75</v>
      </c>
      <c r="D50" s="33">
        <f>E47/E2</f>
        <v>8.530798824241376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338</v>
      </c>
      <c r="B51" s="11" t="s">
        <v>105</v>
      </c>
      <c r="C51" s="11" t="s">
        <v>69</v>
      </c>
      <c r="D51" s="33" t="s">
        <v>322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339</v>
      </c>
      <c r="B52" s="11" t="s">
        <v>106</v>
      </c>
      <c r="C52" s="11" t="s">
        <v>69</v>
      </c>
      <c r="D52" s="33" t="s">
        <v>140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340</v>
      </c>
      <c r="B53" s="11" t="s">
        <v>66</v>
      </c>
      <c r="C53" s="11" t="s">
        <v>69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341</v>
      </c>
      <c r="B54" s="11" t="s">
        <v>107</v>
      </c>
      <c r="C54" s="11" t="s">
        <v>75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342</v>
      </c>
      <c r="B55" s="11" t="s">
        <v>105</v>
      </c>
      <c r="C55" s="11" t="s">
        <v>69</v>
      </c>
      <c r="D55" s="33" t="s">
        <v>321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343</v>
      </c>
      <c r="B56" s="11" t="s">
        <v>106</v>
      </c>
      <c r="C56" s="11" t="s">
        <v>69</v>
      </c>
      <c r="D56" s="33" t="s">
        <v>140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344</v>
      </c>
      <c r="B57" s="11" t="s">
        <v>66</v>
      </c>
      <c r="C57" s="11" t="s">
        <v>69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345</v>
      </c>
      <c r="B58" s="11" t="s">
        <v>107</v>
      </c>
      <c r="C58" s="11" t="s">
        <v>75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128</v>
      </c>
      <c r="B59" s="28" t="s">
        <v>103</v>
      </c>
      <c r="C59" s="28" t="s">
        <v>69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129</v>
      </c>
      <c r="B60" s="11" t="s">
        <v>104</v>
      </c>
      <c r="C60" s="11" t="s">
        <v>75</v>
      </c>
      <c r="D60" s="11">
        <f>E60</f>
        <v>22080.94</v>
      </c>
      <c r="E60" s="29">
        <v>22080.94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130</v>
      </c>
      <c r="B61" s="11" t="s">
        <v>105</v>
      </c>
      <c r="C61" s="11" t="s">
        <v>69</v>
      </c>
      <c r="D61" s="11" t="s">
        <v>19</v>
      </c>
      <c r="E61" s="29"/>
      <c r="F61" s="29" t="s">
        <v>333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131</v>
      </c>
      <c r="B62" s="11" t="s">
        <v>106</v>
      </c>
      <c r="C62" s="11" t="s">
        <v>69</v>
      </c>
      <c r="D62" s="11" t="s">
        <v>20</v>
      </c>
      <c r="E62" s="29"/>
      <c r="F62" s="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132</v>
      </c>
      <c r="B63" s="11" t="s">
        <v>66</v>
      </c>
      <c r="C63" s="11" t="s">
        <v>69</v>
      </c>
      <c r="D63" s="11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133</v>
      </c>
      <c r="B64" s="11" t="s">
        <v>107</v>
      </c>
      <c r="C64" s="11" t="s">
        <v>75</v>
      </c>
      <c r="D64" s="34">
        <f>E60/E2</f>
        <v>9.544799861675456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134</v>
      </c>
      <c r="B65" s="28" t="s">
        <v>103</v>
      </c>
      <c r="C65" s="28" t="s">
        <v>69</v>
      </c>
      <c r="D65" s="28" t="s">
        <v>23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135</v>
      </c>
      <c r="B66" s="11" t="s">
        <v>104</v>
      </c>
      <c r="C66" s="11" t="s">
        <v>75</v>
      </c>
      <c r="D66" s="11">
        <f>E66</f>
        <v>34018.08</v>
      </c>
      <c r="E66" s="29">
        <v>34018.08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136</v>
      </c>
      <c r="B67" s="11" t="s">
        <v>105</v>
      </c>
      <c r="C67" s="11" t="s">
        <v>69</v>
      </c>
      <c r="D67" s="11" t="s">
        <v>7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137</v>
      </c>
      <c r="B68" s="11" t="s">
        <v>106</v>
      </c>
      <c r="C68" s="11" t="s">
        <v>69</v>
      </c>
      <c r="D68" s="11" t="s">
        <v>20</v>
      </c>
      <c r="E68" s="29"/>
      <c r="F68" s="29" t="s">
        <v>333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138</v>
      </c>
      <c r="B69" s="11" t="s">
        <v>66</v>
      </c>
      <c r="C69" s="11" t="s">
        <v>69</v>
      </c>
      <c r="D69" s="11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139</v>
      </c>
      <c r="B70" s="11" t="s">
        <v>107</v>
      </c>
      <c r="C70" s="11" t="s">
        <v>75</v>
      </c>
      <c r="D70" s="34">
        <f>E66/E2</f>
        <v>14.704798132618656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31.5">
      <c r="A71" s="27" t="s">
        <v>141</v>
      </c>
      <c r="B71" s="28" t="s">
        <v>103</v>
      </c>
      <c r="C71" s="28" t="s">
        <v>69</v>
      </c>
      <c r="D71" s="28" t="s">
        <v>57</v>
      </c>
      <c r="E71" s="29"/>
      <c r="F71" s="35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142</v>
      </c>
      <c r="B72" s="11" t="s">
        <v>104</v>
      </c>
      <c r="C72" s="11" t="s">
        <v>75</v>
      </c>
      <c r="D72" s="11">
        <f>E73</f>
        <v>1948.62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143</v>
      </c>
      <c r="B73" s="11" t="s">
        <v>105</v>
      </c>
      <c r="C73" s="11" t="s">
        <v>69</v>
      </c>
      <c r="D73" s="11" t="s">
        <v>57</v>
      </c>
      <c r="E73" s="16">
        <v>1948.62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144</v>
      </c>
      <c r="B74" s="11" t="s">
        <v>106</v>
      </c>
      <c r="C74" s="11" t="s">
        <v>69</v>
      </c>
      <c r="D74" s="11" t="s">
        <v>140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145</v>
      </c>
      <c r="B75" s="11" t="s">
        <v>66</v>
      </c>
      <c r="C75" s="11" t="s">
        <v>69</v>
      </c>
      <c r="D75" s="11" t="s">
        <v>12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146</v>
      </c>
      <c r="B76" s="11" t="s">
        <v>107</v>
      </c>
      <c r="C76" s="11" t="s">
        <v>75</v>
      </c>
      <c r="D76" s="34">
        <f>E73/E2</f>
        <v>0.8423186651681507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148</v>
      </c>
      <c r="B77" s="28" t="s">
        <v>103</v>
      </c>
      <c r="C77" s="28" t="s">
        <v>69</v>
      </c>
      <c r="D77" s="28" t="s">
        <v>58</v>
      </c>
      <c r="E77" s="16">
        <v>158.95</v>
      </c>
      <c r="F77" s="29" t="s">
        <v>331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149</v>
      </c>
      <c r="B78" s="11" t="s">
        <v>104</v>
      </c>
      <c r="C78" s="11" t="s">
        <v>75</v>
      </c>
      <c r="D78" s="11">
        <f>E77</f>
        <v>158.95</v>
      </c>
      <c r="E78" s="16"/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150</v>
      </c>
      <c r="B79" s="11" t="s">
        <v>105</v>
      </c>
      <c r="C79" s="11" t="s">
        <v>69</v>
      </c>
      <c r="D79" s="11" t="s">
        <v>58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151</v>
      </c>
      <c r="B80" s="11" t="s">
        <v>106</v>
      </c>
      <c r="C80" s="11" t="s">
        <v>69</v>
      </c>
      <c r="D80" s="11" t="s">
        <v>147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152</v>
      </c>
      <c r="B81" s="11" t="s">
        <v>66</v>
      </c>
      <c r="C81" s="11" t="s">
        <v>69</v>
      </c>
      <c r="D81" s="11" t="s">
        <v>22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153</v>
      </c>
      <c r="B82" s="11" t="s">
        <v>107</v>
      </c>
      <c r="C82" s="11" t="s">
        <v>75</v>
      </c>
      <c r="D82" s="34">
        <f>E77/F78</f>
        <v>158.95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15.75">
      <c r="A83" s="27" t="s">
        <v>154</v>
      </c>
      <c r="B83" s="28" t="s">
        <v>103</v>
      </c>
      <c r="C83" s="28" t="s">
        <v>69</v>
      </c>
      <c r="D83" s="28" t="s">
        <v>24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155</v>
      </c>
      <c r="B84" s="11" t="s">
        <v>104</v>
      </c>
      <c r="C84" s="11" t="s">
        <v>75</v>
      </c>
      <c r="D84" s="11">
        <f>E85+E89</f>
        <v>77341.59</v>
      </c>
      <c r="E84" s="29"/>
      <c r="F84" s="2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156</v>
      </c>
      <c r="B85" s="11" t="s">
        <v>105</v>
      </c>
      <c r="C85" s="11" t="s">
        <v>69</v>
      </c>
      <c r="D85" s="11" t="s">
        <v>6</v>
      </c>
      <c r="E85" s="29">
        <v>23624.44</v>
      </c>
      <c r="F85" s="29" t="s">
        <v>333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157</v>
      </c>
      <c r="B86" s="11" t="s">
        <v>106</v>
      </c>
      <c r="C86" s="11" t="s">
        <v>69</v>
      </c>
      <c r="D86" s="11" t="s">
        <v>25</v>
      </c>
      <c r="E86" s="29"/>
      <c r="F86" s="2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158</v>
      </c>
      <c r="B87" s="11" t="s">
        <v>66</v>
      </c>
      <c r="C87" s="11" t="s">
        <v>69</v>
      </c>
      <c r="D87" s="11" t="s">
        <v>12</v>
      </c>
      <c r="E87" s="29"/>
      <c r="F87" s="2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159</v>
      </c>
      <c r="B88" s="11" t="s">
        <v>107</v>
      </c>
      <c r="C88" s="11" t="s">
        <v>75</v>
      </c>
      <c r="D88" s="34">
        <f>E85/E2</f>
        <v>10.21199965418864</v>
      </c>
      <c r="E88" s="29"/>
      <c r="F88" s="2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>
      <c r="A89" s="31" t="s">
        <v>160</v>
      </c>
      <c r="B89" s="11" t="s">
        <v>105</v>
      </c>
      <c r="C89" s="11" t="s">
        <v>69</v>
      </c>
      <c r="D89" s="11" t="s">
        <v>5</v>
      </c>
      <c r="E89" s="29">
        <v>53717.15</v>
      </c>
      <c r="F89" s="29" t="s">
        <v>333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 t="s">
        <v>161</v>
      </c>
      <c r="B90" s="11" t="s">
        <v>106</v>
      </c>
      <c r="C90" s="11" t="s">
        <v>69</v>
      </c>
      <c r="D90" s="11" t="s">
        <v>20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 t="s">
        <v>162</v>
      </c>
      <c r="B91" s="11" t="s">
        <v>66</v>
      </c>
      <c r="C91" s="11" t="s">
        <v>69</v>
      </c>
      <c r="D91" s="11" t="s">
        <v>12</v>
      </c>
      <c r="E91" s="29"/>
      <c r="F91" s="29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163</v>
      </c>
      <c r="B92" s="11" t="s">
        <v>107</v>
      </c>
      <c r="C92" s="11" t="s">
        <v>75</v>
      </c>
      <c r="D92" s="34">
        <f>E89/E2</f>
        <v>23.220000864528398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0" customFormat="1" ht="47.25">
      <c r="A93" s="27" t="s">
        <v>165</v>
      </c>
      <c r="B93" s="28" t="s">
        <v>103</v>
      </c>
      <c r="C93" s="28" t="s">
        <v>69</v>
      </c>
      <c r="D93" s="28" t="s">
        <v>26</v>
      </c>
      <c r="E93" s="29"/>
      <c r="F93" s="11" t="s">
        <v>332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17" customFormat="1" ht="15.75">
      <c r="A94" s="31" t="s">
        <v>166</v>
      </c>
      <c r="B94" s="11" t="s">
        <v>104</v>
      </c>
      <c r="C94" s="11" t="s">
        <v>75</v>
      </c>
      <c r="D94" s="11">
        <f>E95+E99</f>
        <v>0</v>
      </c>
      <c r="E94" s="16"/>
      <c r="F94" s="11">
        <v>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167</v>
      </c>
      <c r="B95" s="11" t="s">
        <v>105</v>
      </c>
      <c r="C95" s="11" t="s">
        <v>69</v>
      </c>
      <c r="D95" s="11" t="s">
        <v>9</v>
      </c>
      <c r="E95" s="16">
        <v>0</v>
      </c>
      <c r="F95" s="3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168</v>
      </c>
      <c r="B96" s="11" t="s">
        <v>106</v>
      </c>
      <c r="C96" s="11" t="s">
        <v>69</v>
      </c>
      <c r="D96" s="11" t="s">
        <v>27</v>
      </c>
      <c r="E96" s="16"/>
      <c r="F96" s="3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169</v>
      </c>
      <c r="B97" s="11" t="s">
        <v>66</v>
      </c>
      <c r="C97" s="11" t="s">
        <v>69</v>
      </c>
      <c r="D97" s="11" t="s">
        <v>164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31.5">
      <c r="A98" s="31" t="s">
        <v>170</v>
      </c>
      <c r="B98" s="11" t="s">
        <v>107</v>
      </c>
      <c r="C98" s="11" t="s">
        <v>75</v>
      </c>
      <c r="D98" s="34">
        <v>0</v>
      </c>
      <c r="E98" s="16"/>
      <c r="F98" s="11" t="s">
        <v>332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31.5">
      <c r="A99" s="31" t="s">
        <v>171</v>
      </c>
      <c r="B99" s="11" t="s">
        <v>105</v>
      </c>
      <c r="C99" s="11" t="s">
        <v>69</v>
      </c>
      <c r="D99" s="11" t="s">
        <v>8</v>
      </c>
      <c r="E99" s="16">
        <v>0</v>
      </c>
      <c r="F99" s="11">
        <f>F94</f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 t="s">
        <v>172</v>
      </c>
      <c r="B100" s="11" t="s">
        <v>106</v>
      </c>
      <c r="C100" s="11" t="s">
        <v>69</v>
      </c>
      <c r="D100" s="11" t="s">
        <v>28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15.75">
      <c r="A101" s="31" t="s">
        <v>173</v>
      </c>
      <c r="B101" s="11" t="s">
        <v>66</v>
      </c>
      <c r="C101" s="11" t="s">
        <v>69</v>
      </c>
      <c r="D101" s="11" t="s">
        <v>164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174</v>
      </c>
      <c r="B102" s="11" t="s">
        <v>107</v>
      </c>
      <c r="C102" s="11" t="s">
        <v>75</v>
      </c>
      <c r="D102" s="34">
        <v>0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30" customFormat="1" ht="63">
      <c r="A103" s="27" t="s">
        <v>175</v>
      </c>
      <c r="B103" s="28" t="s">
        <v>103</v>
      </c>
      <c r="C103" s="28" t="s">
        <v>69</v>
      </c>
      <c r="D103" s="28" t="s">
        <v>29</v>
      </c>
      <c r="E103" s="29"/>
      <c r="F103" s="1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s="17" customFormat="1" ht="15.75">
      <c r="A104" s="31" t="s">
        <v>176</v>
      </c>
      <c r="B104" s="11" t="s">
        <v>104</v>
      </c>
      <c r="C104" s="11" t="s">
        <v>75</v>
      </c>
      <c r="D104" s="11">
        <f>E105+E109+E113+E117+E121+E125+E129+E133+E137+E141+E145+E149+E157+E153</f>
        <v>49624.850000000006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177</v>
      </c>
      <c r="B105" s="11" t="s">
        <v>105</v>
      </c>
      <c r="C105" s="11" t="s">
        <v>69</v>
      </c>
      <c r="D105" s="11" t="s">
        <v>30</v>
      </c>
      <c r="E105" s="16">
        <v>1168.73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178</v>
      </c>
      <c r="B106" s="11" t="s">
        <v>106</v>
      </c>
      <c r="C106" s="11" t="s">
        <v>69</v>
      </c>
      <c r="D106" s="11" t="s">
        <v>25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179</v>
      </c>
      <c r="B107" s="11" t="s">
        <v>66</v>
      </c>
      <c r="C107" s="11" t="s">
        <v>69</v>
      </c>
      <c r="D107" s="11" t="s">
        <v>12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180</v>
      </c>
      <c r="B108" s="11" t="s">
        <v>107</v>
      </c>
      <c r="C108" s="11" t="s">
        <v>75</v>
      </c>
      <c r="D108" s="34">
        <f>E105/E2</f>
        <v>0.5052001383245439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31.5">
      <c r="A109" s="31" t="s">
        <v>181</v>
      </c>
      <c r="B109" s="11" t="s">
        <v>105</v>
      </c>
      <c r="C109" s="11" t="s">
        <v>69</v>
      </c>
      <c r="D109" s="11" t="s">
        <v>31</v>
      </c>
      <c r="E109" s="16">
        <v>4965.71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182</v>
      </c>
      <c r="B110" s="11" t="s">
        <v>106</v>
      </c>
      <c r="C110" s="11" t="s">
        <v>69</v>
      </c>
      <c r="D110" s="11" t="s">
        <v>32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15.75">
      <c r="A111" s="31" t="s">
        <v>183</v>
      </c>
      <c r="B111" s="11" t="s">
        <v>66</v>
      </c>
      <c r="C111" s="11" t="s">
        <v>69</v>
      </c>
      <c r="D111" s="11" t="s"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184</v>
      </c>
      <c r="B112" s="11" t="s">
        <v>107</v>
      </c>
      <c r="C112" s="11" t="s">
        <v>75</v>
      </c>
      <c r="D112" s="34">
        <f>E109/E2</f>
        <v>2.1464986599809803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185</v>
      </c>
      <c r="B113" s="11" t="s">
        <v>105</v>
      </c>
      <c r="C113" s="11" t="s">
        <v>69</v>
      </c>
      <c r="D113" s="11" t="s">
        <v>3</v>
      </c>
      <c r="E113" s="16">
        <v>1772.06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186</v>
      </c>
      <c r="B114" s="11" t="s">
        <v>106</v>
      </c>
      <c r="C114" s="11" t="s">
        <v>69</v>
      </c>
      <c r="D114" s="11" t="s">
        <v>33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187</v>
      </c>
      <c r="B115" s="11" t="s">
        <v>66</v>
      </c>
      <c r="C115" s="11" t="s">
        <v>69</v>
      </c>
      <c r="D115" s="11" t="s">
        <v>12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188</v>
      </c>
      <c r="B116" s="11" t="s">
        <v>107</v>
      </c>
      <c r="C116" s="11" t="s">
        <v>75</v>
      </c>
      <c r="D116" s="34">
        <f>E113/E2</f>
        <v>0.7659980980375205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31.5">
      <c r="A117" s="31" t="s">
        <v>189</v>
      </c>
      <c r="B117" s="11" t="s">
        <v>105</v>
      </c>
      <c r="C117" s="11" t="s">
        <v>69</v>
      </c>
      <c r="D117" s="11" t="s">
        <v>2</v>
      </c>
      <c r="E117" s="16">
        <v>21598.13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190</v>
      </c>
      <c r="B118" s="11" t="s">
        <v>106</v>
      </c>
      <c r="C118" s="11" t="s">
        <v>69</v>
      </c>
      <c r="D118" s="11" t="s">
        <v>34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15.75">
      <c r="A119" s="31" t="s">
        <v>191</v>
      </c>
      <c r="B119" s="11" t="s">
        <v>66</v>
      </c>
      <c r="C119" s="11" t="s">
        <v>69</v>
      </c>
      <c r="D119" s="11" t="s">
        <v>12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192</v>
      </c>
      <c r="B120" s="11" t="s">
        <v>107</v>
      </c>
      <c r="C120" s="11" t="s">
        <v>75</v>
      </c>
      <c r="D120" s="34">
        <f>E117/E2</f>
        <v>9.336098383331892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47.25">
      <c r="A121" s="31" t="s">
        <v>193</v>
      </c>
      <c r="B121" s="11" t="s">
        <v>105</v>
      </c>
      <c r="C121" s="11" t="s">
        <v>69</v>
      </c>
      <c r="D121" s="11" t="s">
        <v>35</v>
      </c>
      <c r="E121" s="16">
        <v>13913.35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194</v>
      </c>
      <c r="B122" s="11" t="s">
        <v>106</v>
      </c>
      <c r="C122" s="11" t="s">
        <v>69</v>
      </c>
      <c r="D122" s="11" t="s">
        <v>36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15.75">
      <c r="A123" s="31" t="s">
        <v>195</v>
      </c>
      <c r="B123" s="11" t="s">
        <v>66</v>
      </c>
      <c r="C123" s="11" t="s">
        <v>69</v>
      </c>
      <c r="D123" s="11" t="s">
        <v>12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196</v>
      </c>
      <c r="B124" s="11" t="s">
        <v>107</v>
      </c>
      <c r="C124" s="11" t="s">
        <v>75</v>
      </c>
      <c r="D124" s="34">
        <f>E121/E2</f>
        <v>6.0142431053860115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31.5">
      <c r="A125" s="31" t="s">
        <v>197</v>
      </c>
      <c r="B125" s="11" t="s">
        <v>105</v>
      </c>
      <c r="C125" s="11" t="s">
        <v>69</v>
      </c>
      <c r="D125" s="11" t="s">
        <v>37</v>
      </c>
      <c r="E125" s="16">
        <v>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198</v>
      </c>
      <c r="B126" s="11" t="s">
        <v>106</v>
      </c>
      <c r="C126" s="11" t="s">
        <v>69</v>
      </c>
      <c r="D126" s="11" t="s">
        <v>38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15.75">
      <c r="A127" s="31" t="s">
        <v>199</v>
      </c>
      <c r="B127" s="11" t="s">
        <v>66</v>
      </c>
      <c r="C127" s="11" t="s">
        <v>69</v>
      </c>
      <c r="D127" s="11" t="s">
        <v>12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200</v>
      </c>
      <c r="B128" s="11" t="s">
        <v>107</v>
      </c>
      <c r="C128" s="11" t="s">
        <v>75</v>
      </c>
      <c r="D128" s="34">
        <f>E125/E2</f>
        <v>0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31.5">
      <c r="A129" s="31" t="s">
        <v>201</v>
      </c>
      <c r="B129" s="11" t="s">
        <v>105</v>
      </c>
      <c r="C129" s="11" t="s">
        <v>69</v>
      </c>
      <c r="D129" s="11" t="s">
        <v>39</v>
      </c>
      <c r="E129" s="16">
        <v>3999.87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202</v>
      </c>
      <c r="B130" s="11" t="s">
        <v>106</v>
      </c>
      <c r="C130" s="11" t="s">
        <v>69</v>
      </c>
      <c r="D130" s="11" t="s">
        <v>27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15.75">
      <c r="A131" s="31" t="s">
        <v>203</v>
      </c>
      <c r="B131" s="11" t="s">
        <v>66</v>
      </c>
      <c r="C131" s="11" t="s">
        <v>69</v>
      </c>
      <c r="D131" s="11" t="s">
        <v>12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204</v>
      </c>
      <c r="B132" s="11" t="s">
        <v>107</v>
      </c>
      <c r="C132" s="11" t="s">
        <v>75</v>
      </c>
      <c r="D132" s="34">
        <f>E129/E2</f>
        <v>1.7290006051698796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31.5">
      <c r="A133" s="31" t="s">
        <v>205</v>
      </c>
      <c r="B133" s="11" t="s">
        <v>105</v>
      </c>
      <c r="C133" s="11" t="s">
        <v>69</v>
      </c>
      <c r="D133" s="11" t="s">
        <v>40</v>
      </c>
      <c r="E133" s="16">
        <v>2086.69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206</v>
      </c>
      <c r="B134" s="11" t="s">
        <v>106</v>
      </c>
      <c r="C134" s="11" t="s">
        <v>69</v>
      </c>
      <c r="D134" s="11" t="s">
        <v>34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15.75">
      <c r="A135" s="31" t="s">
        <v>207</v>
      </c>
      <c r="B135" s="11" t="s">
        <v>66</v>
      </c>
      <c r="C135" s="11" t="s">
        <v>69</v>
      </c>
      <c r="D135" s="11" t="s">
        <v>12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208</v>
      </c>
      <c r="B136" s="11" t="s">
        <v>107</v>
      </c>
      <c r="C136" s="11" t="s">
        <v>75</v>
      </c>
      <c r="D136" s="34">
        <f>E133/E2</f>
        <v>0.9020013832454395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31.5">
      <c r="A137" s="31" t="s">
        <v>346</v>
      </c>
      <c r="B137" s="11" t="s">
        <v>105</v>
      </c>
      <c r="C137" s="11" t="s">
        <v>69</v>
      </c>
      <c r="D137" s="11" t="s">
        <v>328</v>
      </c>
      <c r="E137" s="16"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347</v>
      </c>
      <c r="B138" s="11" t="s">
        <v>106</v>
      </c>
      <c r="C138" s="11" t="s">
        <v>69</v>
      </c>
      <c r="D138" s="11" t="s">
        <v>38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15.75">
      <c r="A139" s="31" t="s">
        <v>348</v>
      </c>
      <c r="B139" s="11" t="s">
        <v>66</v>
      </c>
      <c r="C139" s="11" t="s">
        <v>69</v>
      </c>
      <c r="D139" s="11" t="s">
        <v>12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349</v>
      </c>
      <c r="B140" s="11" t="s">
        <v>107</v>
      </c>
      <c r="C140" s="11" t="s">
        <v>75</v>
      </c>
      <c r="D140" s="34">
        <f>E137/E2</f>
        <v>0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31.5">
      <c r="A141" s="31" t="s">
        <v>350</v>
      </c>
      <c r="B141" s="11" t="s">
        <v>105</v>
      </c>
      <c r="C141" s="11" t="s">
        <v>69</v>
      </c>
      <c r="D141" s="34" t="s">
        <v>327</v>
      </c>
      <c r="E141" s="16">
        <v>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351</v>
      </c>
      <c r="B142" s="11" t="s">
        <v>106</v>
      </c>
      <c r="C142" s="11" t="s">
        <v>69</v>
      </c>
      <c r="D142" s="34" t="s">
        <v>34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15.75">
      <c r="A143" s="31" t="s">
        <v>352</v>
      </c>
      <c r="B143" s="11" t="s">
        <v>66</v>
      </c>
      <c r="C143" s="11" t="s">
        <v>69</v>
      </c>
      <c r="D143" s="34" t="s">
        <v>12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353</v>
      </c>
      <c r="B144" s="11" t="s">
        <v>107</v>
      </c>
      <c r="C144" s="11" t="s">
        <v>75</v>
      </c>
      <c r="D144" s="34">
        <f>E141/E2</f>
        <v>0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31.5">
      <c r="A145" s="31" t="s">
        <v>354</v>
      </c>
      <c r="B145" s="11" t="s">
        <v>105</v>
      </c>
      <c r="C145" s="11" t="s">
        <v>69</v>
      </c>
      <c r="D145" s="34" t="s">
        <v>329</v>
      </c>
      <c r="E145" s="16"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355</v>
      </c>
      <c r="B146" s="11" t="s">
        <v>106</v>
      </c>
      <c r="C146" s="11" t="s">
        <v>69</v>
      </c>
      <c r="D146" s="34" t="s">
        <v>27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5.75">
      <c r="A147" s="31" t="s">
        <v>356</v>
      </c>
      <c r="B147" s="11" t="s">
        <v>66</v>
      </c>
      <c r="C147" s="11" t="s">
        <v>69</v>
      </c>
      <c r="D147" s="34" t="s">
        <v>12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357</v>
      </c>
      <c r="B148" s="11" t="s">
        <v>107</v>
      </c>
      <c r="C148" s="11" t="s">
        <v>75</v>
      </c>
      <c r="D148" s="34">
        <f>E145/E2</f>
        <v>0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31.5">
      <c r="A149" s="31" t="s">
        <v>358</v>
      </c>
      <c r="B149" s="11" t="s">
        <v>105</v>
      </c>
      <c r="C149" s="11" t="s">
        <v>69</v>
      </c>
      <c r="D149" s="34" t="s">
        <v>326</v>
      </c>
      <c r="E149" s="16"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359</v>
      </c>
      <c r="B150" s="11" t="s">
        <v>106</v>
      </c>
      <c r="C150" s="11" t="s">
        <v>69</v>
      </c>
      <c r="D150" s="34" t="s">
        <v>27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15.75">
      <c r="A151" s="31" t="s">
        <v>360</v>
      </c>
      <c r="B151" s="11" t="s">
        <v>66</v>
      </c>
      <c r="C151" s="11" t="s">
        <v>69</v>
      </c>
      <c r="D151" s="34" t="s">
        <v>12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361</v>
      </c>
      <c r="B152" s="11" t="s">
        <v>107</v>
      </c>
      <c r="C152" s="11" t="s">
        <v>75</v>
      </c>
      <c r="D152" s="34">
        <f>E149/E2</f>
        <v>0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31.5">
      <c r="A153" s="31"/>
      <c r="B153" s="11" t="s">
        <v>105</v>
      </c>
      <c r="C153" s="11" t="s">
        <v>69</v>
      </c>
      <c r="D153" s="34" t="s">
        <v>371</v>
      </c>
      <c r="E153" s="16">
        <v>120.31</v>
      </c>
      <c r="F153" s="37" t="s">
        <v>370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 customHeight="1">
      <c r="A154" s="31"/>
      <c r="B154" s="11" t="s">
        <v>106</v>
      </c>
      <c r="C154" s="11" t="s">
        <v>69</v>
      </c>
      <c r="D154" s="34" t="s">
        <v>27</v>
      </c>
      <c r="E154" s="38"/>
      <c r="F154" s="3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15.75">
      <c r="A155" s="31"/>
      <c r="B155" s="11" t="s">
        <v>66</v>
      </c>
      <c r="C155" s="11" t="s">
        <v>69</v>
      </c>
      <c r="D155" s="34" t="s">
        <v>12</v>
      </c>
      <c r="E155" s="38"/>
      <c r="F155" s="39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/>
      <c r="B156" s="11" t="s">
        <v>107</v>
      </c>
      <c r="C156" s="11" t="s">
        <v>75</v>
      </c>
      <c r="D156" s="34">
        <v>3.64</v>
      </c>
      <c r="E156" s="16"/>
      <c r="F156" s="37" t="s">
        <v>373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31.5">
      <c r="A157" s="31" t="s">
        <v>362</v>
      </c>
      <c r="B157" s="11" t="s">
        <v>105</v>
      </c>
      <c r="C157" s="11" t="s">
        <v>69</v>
      </c>
      <c r="D157" s="11" t="s">
        <v>323</v>
      </c>
      <c r="E157" s="16"/>
      <c r="F157" s="40"/>
      <c r="G157" s="41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363</v>
      </c>
      <c r="B158" s="11" t="s">
        <v>106</v>
      </c>
      <c r="C158" s="11" t="s">
        <v>69</v>
      </c>
      <c r="D158" s="11" t="s">
        <v>27</v>
      </c>
      <c r="E158" s="16"/>
      <c r="F158" s="37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15.75">
      <c r="A159" s="31" t="s">
        <v>364</v>
      </c>
      <c r="B159" s="11" t="s">
        <v>66</v>
      </c>
      <c r="C159" s="11" t="s">
        <v>69</v>
      </c>
      <c r="D159" s="11" t="s">
        <v>12</v>
      </c>
      <c r="E159" s="16"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365</v>
      </c>
      <c r="B160" s="11" t="s">
        <v>107</v>
      </c>
      <c r="C160" s="11" t="s">
        <v>75</v>
      </c>
      <c r="D160" s="34">
        <f>E159/E2</f>
        <v>0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47.25">
      <c r="A161" s="27" t="s">
        <v>209</v>
      </c>
      <c r="B161" s="28" t="s">
        <v>103</v>
      </c>
      <c r="C161" s="28" t="s">
        <v>69</v>
      </c>
      <c r="D161" s="28" t="s">
        <v>41</v>
      </c>
      <c r="E161" s="29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210</v>
      </c>
      <c r="B162" s="11" t="s">
        <v>104</v>
      </c>
      <c r="C162" s="11" t="s">
        <v>75</v>
      </c>
      <c r="D162" s="11">
        <f>E163+E167+E171+E175+E179+E183+E187+E191+E195+E199+E203</f>
        <v>39253.58</v>
      </c>
      <c r="E162" s="29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211</v>
      </c>
      <c r="B163" s="11" t="s">
        <v>105</v>
      </c>
      <c r="C163" s="11" t="s">
        <v>69</v>
      </c>
      <c r="D163" s="11" t="s">
        <v>42</v>
      </c>
      <c r="E163" s="29">
        <v>3022.8</v>
      </c>
      <c r="F163" s="16">
        <v>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212</v>
      </c>
      <c r="B164" s="11" t="s">
        <v>106</v>
      </c>
      <c r="C164" s="11" t="s">
        <v>69</v>
      </c>
      <c r="D164" s="11" t="s">
        <v>43</v>
      </c>
      <c r="E164" s="29">
        <f>E163/E165</f>
        <v>12</v>
      </c>
      <c r="F164" s="42">
        <f>E164</f>
        <v>12</v>
      </c>
      <c r="G164" s="37" t="s">
        <v>377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213</v>
      </c>
      <c r="B165" s="11" t="s">
        <v>66</v>
      </c>
      <c r="C165" s="11" t="s">
        <v>69</v>
      </c>
      <c r="D165" s="11" t="s">
        <v>22</v>
      </c>
      <c r="E165" s="16">
        <v>251.9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214</v>
      </c>
      <c r="B166" s="11" t="s">
        <v>107</v>
      </c>
      <c r="C166" s="11" t="s">
        <v>75</v>
      </c>
      <c r="D166" s="34">
        <f>E163/E164</f>
        <v>251.9</v>
      </c>
      <c r="E166" s="29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31.5">
      <c r="A167" s="31"/>
      <c r="B167" s="11" t="s">
        <v>105</v>
      </c>
      <c r="C167" s="11" t="s">
        <v>69</v>
      </c>
      <c r="D167" s="11" t="s">
        <v>379</v>
      </c>
      <c r="E167" s="29">
        <v>3538.5</v>
      </c>
      <c r="F167" s="16">
        <v>1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/>
      <c r="B168" s="11" t="s">
        <v>106</v>
      </c>
      <c r="C168" s="11" t="s">
        <v>69</v>
      </c>
      <c r="D168" s="11" t="s">
        <v>43</v>
      </c>
      <c r="E168" s="29">
        <f>E167/E169</f>
        <v>10</v>
      </c>
      <c r="F168" s="42">
        <v>3</v>
      </c>
      <c r="G168" s="16" t="s">
        <v>378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15.75">
      <c r="A169" s="31"/>
      <c r="B169" s="11" t="s">
        <v>66</v>
      </c>
      <c r="C169" s="11" t="s">
        <v>69</v>
      </c>
      <c r="D169" s="11" t="s">
        <v>22</v>
      </c>
      <c r="E169" s="29">
        <v>353.85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/>
      <c r="B170" s="11" t="s">
        <v>107</v>
      </c>
      <c r="C170" s="11" t="s">
        <v>75</v>
      </c>
      <c r="D170" s="34">
        <f>E167/E168</f>
        <v>353.85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31.5">
      <c r="A171" s="31" t="s">
        <v>215</v>
      </c>
      <c r="B171" s="11" t="s">
        <v>105</v>
      </c>
      <c r="C171" s="11" t="s">
        <v>69</v>
      </c>
      <c r="D171" s="11" t="s">
        <v>44</v>
      </c>
      <c r="E171" s="16">
        <v>992.31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216</v>
      </c>
      <c r="B172" s="11" t="s">
        <v>106</v>
      </c>
      <c r="C172" s="11" t="s">
        <v>69</v>
      </c>
      <c r="D172" s="11" t="s">
        <v>27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15.75">
      <c r="A173" s="31" t="s">
        <v>217</v>
      </c>
      <c r="B173" s="11" t="s">
        <v>66</v>
      </c>
      <c r="C173" s="11" t="s">
        <v>69</v>
      </c>
      <c r="D173" s="11" t="s">
        <v>12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218</v>
      </c>
      <c r="B174" s="11" t="s">
        <v>107</v>
      </c>
      <c r="C174" s="11" t="s">
        <v>75</v>
      </c>
      <c r="D174" s="34">
        <f>E171/E2</f>
        <v>0.4289400881818967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31.5">
      <c r="A175" s="31" t="s">
        <v>219</v>
      </c>
      <c r="B175" s="11" t="s">
        <v>105</v>
      </c>
      <c r="C175" s="11" t="s">
        <v>69</v>
      </c>
      <c r="D175" s="11" t="s">
        <v>45</v>
      </c>
      <c r="E175" s="16">
        <f>147.88+385.31</f>
        <v>533.19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220</v>
      </c>
      <c r="B176" s="11" t="s">
        <v>106</v>
      </c>
      <c r="C176" s="11" t="s">
        <v>69</v>
      </c>
      <c r="D176" s="11" t="s">
        <v>27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15.75">
      <c r="A177" s="31" t="s">
        <v>221</v>
      </c>
      <c r="B177" s="11" t="s">
        <v>66</v>
      </c>
      <c r="C177" s="11" t="s">
        <v>69</v>
      </c>
      <c r="D177" s="11" t="s">
        <v>12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222</v>
      </c>
      <c r="B178" s="11" t="s">
        <v>107</v>
      </c>
      <c r="C178" s="11" t="s">
        <v>75</v>
      </c>
      <c r="D178" s="34">
        <f>E175/E2</f>
        <v>0.23047894873346592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31.5">
      <c r="A179" s="31" t="s">
        <v>223</v>
      </c>
      <c r="B179" s="11" t="s">
        <v>105</v>
      </c>
      <c r="C179" s="11" t="s">
        <v>69</v>
      </c>
      <c r="D179" s="11" t="s">
        <v>46</v>
      </c>
      <c r="E179" s="16">
        <v>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224</v>
      </c>
      <c r="B180" s="11" t="s">
        <v>106</v>
      </c>
      <c r="C180" s="11" t="s">
        <v>69</v>
      </c>
      <c r="D180" s="11" t="s">
        <v>27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15.75">
      <c r="A181" s="31" t="s">
        <v>225</v>
      </c>
      <c r="B181" s="11" t="s">
        <v>66</v>
      </c>
      <c r="C181" s="11" t="s">
        <v>69</v>
      </c>
      <c r="D181" s="11" t="s">
        <v>12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226</v>
      </c>
      <c r="B182" s="11" t="s">
        <v>107</v>
      </c>
      <c r="C182" s="11" t="s">
        <v>75</v>
      </c>
      <c r="D182" s="34">
        <f>E179/E2</f>
        <v>0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31.5">
      <c r="A183" s="31" t="s">
        <v>227</v>
      </c>
      <c r="B183" s="11" t="s">
        <v>105</v>
      </c>
      <c r="C183" s="11" t="s">
        <v>69</v>
      </c>
      <c r="D183" s="11" t="s">
        <v>314</v>
      </c>
      <c r="E183" s="16">
        <f>882.72+1755.78</f>
        <v>2638.5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228</v>
      </c>
      <c r="B184" s="11" t="s">
        <v>106</v>
      </c>
      <c r="C184" s="11" t="s">
        <v>69</v>
      </c>
      <c r="D184" s="11" t="s">
        <v>27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 t="s">
        <v>230</v>
      </c>
      <c r="B185" s="11" t="s">
        <v>66</v>
      </c>
      <c r="C185" s="11" t="s">
        <v>69</v>
      </c>
      <c r="D185" s="11" t="s">
        <v>12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231</v>
      </c>
      <c r="B186" s="11" t="s">
        <v>107</v>
      </c>
      <c r="C186" s="11" t="s">
        <v>75</v>
      </c>
      <c r="D186" s="34">
        <f>E183/E2</f>
        <v>1.1405290913806518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31.5">
      <c r="A187" s="31"/>
      <c r="B187" s="11" t="s">
        <v>105</v>
      </c>
      <c r="C187" s="11" t="s">
        <v>69</v>
      </c>
      <c r="D187" s="11" t="s">
        <v>384</v>
      </c>
      <c r="E187" s="16">
        <f>1049.96+102.19+1176.96+2667.74</f>
        <v>4996.85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/>
      <c r="B188" s="11" t="s">
        <v>106</v>
      </c>
      <c r="C188" s="11" t="s">
        <v>69</v>
      </c>
      <c r="D188" s="11" t="s">
        <v>27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15.75">
      <c r="A189" s="31"/>
      <c r="B189" s="11" t="s">
        <v>66</v>
      </c>
      <c r="C189" s="11" t="s">
        <v>69</v>
      </c>
      <c r="D189" s="11" t="s">
        <v>12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/>
      <c r="B190" s="11" t="s">
        <v>107</v>
      </c>
      <c r="C190" s="11" t="s">
        <v>75</v>
      </c>
      <c r="D190" s="34">
        <f>E187/E2</f>
        <v>2.1599593671652113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31.5">
      <c r="A191" s="31" t="s">
        <v>232</v>
      </c>
      <c r="B191" s="11" t="s">
        <v>105</v>
      </c>
      <c r="C191" s="11" t="s">
        <v>69</v>
      </c>
      <c r="D191" s="11" t="s">
        <v>47</v>
      </c>
      <c r="E191" s="16">
        <f>478.55+6187.38</f>
        <v>6665.93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229</v>
      </c>
      <c r="B192" s="11" t="s">
        <v>106</v>
      </c>
      <c r="C192" s="11" t="s">
        <v>69</v>
      </c>
      <c r="D192" s="11" t="s">
        <v>27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15.75">
      <c r="A193" s="31" t="s">
        <v>233</v>
      </c>
      <c r="B193" s="11" t="s">
        <v>66</v>
      </c>
      <c r="C193" s="11" t="s">
        <v>69</v>
      </c>
      <c r="D193" s="11" t="s">
        <v>12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234</v>
      </c>
      <c r="B194" s="11" t="s">
        <v>107</v>
      </c>
      <c r="C194" s="11" t="s">
        <v>75</v>
      </c>
      <c r="D194" s="34">
        <f>E191/E2</f>
        <v>2.881442897899196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 t="s">
        <v>235</v>
      </c>
      <c r="B195" s="11" t="s">
        <v>105</v>
      </c>
      <c r="C195" s="11" t="s">
        <v>69</v>
      </c>
      <c r="D195" s="11" t="s">
        <v>48</v>
      </c>
      <c r="E195" s="16">
        <v>204.36</v>
      </c>
      <c r="F195" s="16" t="s">
        <v>324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236</v>
      </c>
      <c r="B196" s="11" t="s">
        <v>106</v>
      </c>
      <c r="C196" s="11" t="s">
        <v>69</v>
      </c>
      <c r="D196" s="11" t="s">
        <v>27</v>
      </c>
      <c r="E196" s="16"/>
      <c r="F196" s="16" t="s">
        <v>12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 t="s">
        <v>237</v>
      </c>
      <c r="B197" s="11" t="s">
        <v>66</v>
      </c>
      <c r="C197" s="11" t="s">
        <v>69</v>
      </c>
      <c r="D197" s="11" t="s">
        <v>12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238</v>
      </c>
      <c r="B198" s="11" t="s">
        <v>107</v>
      </c>
      <c r="C198" s="11" t="s">
        <v>75</v>
      </c>
      <c r="D198" s="34">
        <f>E195/E2</f>
        <v>0.0883375118872655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31.5">
      <c r="A199" s="31" t="s">
        <v>239</v>
      </c>
      <c r="B199" s="11" t="s">
        <v>105</v>
      </c>
      <c r="C199" s="11" t="s">
        <v>69</v>
      </c>
      <c r="D199" s="11" t="s">
        <v>49</v>
      </c>
      <c r="E199" s="16">
        <f>9197.88+2059.66+5403.6</f>
        <v>16661.14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240</v>
      </c>
      <c r="B200" s="11" t="s">
        <v>106</v>
      </c>
      <c r="C200" s="11" t="s">
        <v>69</v>
      </c>
      <c r="D200" s="11" t="s">
        <v>27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15.75">
      <c r="A201" s="31" t="s">
        <v>241</v>
      </c>
      <c r="B201" s="11" t="s">
        <v>66</v>
      </c>
      <c r="C201" s="11" t="s">
        <v>69</v>
      </c>
      <c r="D201" s="11" t="s">
        <v>12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242</v>
      </c>
      <c r="B202" s="11" t="s">
        <v>107</v>
      </c>
      <c r="C202" s="11" t="s">
        <v>75</v>
      </c>
      <c r="D202" s="34">
        <f>E199/E2</f>
        <v>7.202014351171435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31.5">
      <c r="A203" s="31"/>
      <c r="B203" s="11" t="s">
        <v>105</v>
      </c>
      <c r="C203" s="11" t="s">
        <v>69</v>
      </c>
      <c r="D203" s="34" t="s">
        <v>372</v>
      </c>
      <c r="E203" s="16"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/>
      <c r="B204" s="11" t="s">
        <v>106</v>
      </c>
      <c r="C204" s="11" t="s">
        <v>69</v>
      </c>
      <c r="D204" s="34" t="s">
        <v>27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15.75">
      <c r="A205" s="31"/>
      <c r="B205" s="11" t="s">
        <v>66</v>
      </c>
      <c r="C205" s="11" t="s">
        <v>69</v>
      </c>
      <c r="D205" s="34" t="s">
        <v>12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1" t="s">
        <v>107</v>
      </c>
      <c r="C206" s="11" t="s">
        <v>75</v>
      </c>
      <c r="D206" s="34">
        <f>E203/E2</f>
        <v>0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47.25">
      <c r="A207" s="27" t="s">
        <v>277</v>
      </c>
      <c r="B207" s="28" t="s">
        <v>103</v>
      </c>
      <c r="C207" s="28" t="s">
        <v>69</v>
      </c>
      <c r="D207" s="28" t="s">
        <v>50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8.75">
      <c r="A208" s="31" t="s">
        <v>243</v>
      </c>
      <c r="B208" s="11" t="s">
        <v>104</v>
      </c>
      <c r="C208" s="11" t="s">
        <v>75</v>
      </c>
      <c r="D208" s="11">
        <f>E209+E213+E217+E221+E225+E229+E233+E237+E241+E245</f>
        <v>4060.83</v>
      </c>
      <c r="E208" s="16"/>
      <c r="F208" s="43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 t="s">
        <v>244</v>
      </c>
      <c r="B209" s="11" t="s">
        <v>105</v>
      </c>
      <c r="C209" s="11" t="s">
        <v>69</v>
      </c>
      <c r="D209" s="11" t="s">
        <v>51</v>
      </c>
      <c r="E209" s="16"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273</v>
      </c>
      <c r="B210" s="11" t="s">
        <v>106</v>
      </c>
      <c r="C210" s="11" t="s">
        <v>69</v>
      </c>
      <c r="D210" s="11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 t="s">
        <v>245</v>
      </c>
      <c r="B211" s="11" t="s">
        <v>66</v>
      </c>
      <c r="C211" s="11" t="s">
        <v>69</v>
      </c>
      <c r="D211" s="11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246</v>
      </c>
      <c r="B212" s="11" t="s">
        <v>107</v>
      </c>
      <c r="C212" s="11" t="s">
        <v>75</v>
      </c>
      <c r="D212" s="11">
        <v>0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31.5">
      <c r="A213" s="31" t="s">
        <v>247</v>
      </c>
      <c r="B213" s="11" t="s">
        <v>105</v>
      </c>
      <c r="C213" s="11" t="s">
        <v>69</v>
      </c>
      <c r="D213" s="11" t="s">
        <v>53</v>
      </c>
      <c r="E213" s="16">
        <v>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248</v>
      </c>
      <c r="B214" s="11" t="s">
        <v>106</v>
      </c>
      <c r="C214" s="11" t="s">
        <v>69</v>
      </c>
      <c r="D214" s="11" t="s">
        <v>27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15.75">
      <c r="A215" s="31" t="s">
        <v>249</v>
      </c>
      <c r="B215" s="11" t="s">
        <v>66</v>
      </c>
      <c r="C215" s="11" t="s">
        <v>69</v>
      </c>
      <c r="D215" s="11" t="s">
        <v>12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250</v>
      </c>
      <c r="B216" s="11" t="s">
        <v>107</v>
      </c>
      <c r="C216" s="11" t="s">
        <v>75</v>
      </c>
      <c r="D216" s="34">
        <f>E213/E2</f>
        <v>0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31.5">
      <c r="A217" s="31" t="s">
        <v>251</v>
      </c>
      <c r="B217" s="11" t="s">
        <v>105</v>
      </c>
      <c r="C217" s="11" t="s">
        <v>69</v>
      </c>
      <c r="D217" s="11" t="s">
        <v>52</v>
      </c>
      <c r="E217" s="16">
        <v>1459.92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252</v>
      </c>
      <c r="B218" s="11" t="s">
        <v>106</v>
      </c>
      <c r="C218" s="11" t="s">
        <v>69</v>
      </c>
      <c r="D218" s="11" t="s">
        <v>27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15.75">
      <c r="A219" s="31" t="s">
        <v>253</v>
      </c>
      <c r="B219" s="11" t="s">
        <v>66</v>
      </c>
      <c r="C219" s="11" t="s">
        <v>69</v>
      </c>
      <c r="D219" s="11" t="s">
        <v>12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254</v>
      </c>
      <c r="B220" s="11" t="s">
        <v>107</v>
      </c>
      <c r="C220" s="11" t="s">
        <v>75</v>
      </c>
      <c r="D220" s="44">
        <f>E217/E2</f>
        <v>0.6310711506873001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31.5">
      <c r="A221" s="31" t="s">
        <v>255</v>
      </c>
      <c r="B221" s="11" t="s">
        <v>105</v>
      </c>
      <c r="C221" s="11" t="s">
        <v>69</v>
      </c>
      <c r="D221" s="11" t="s">
        <v>278</v>
      </c>
      <c r="E221" s="16"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256</v>
      </c>
      <c r="B222" s="11" t="s">
        <v>106</v>
      </c>
      <c r="C222" s="11" t="s">
        <v>69</v>
      </c>
      <c r="D222" s="11" t="s">
        <v>27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15.75">
      <c r="A223" s="31" t="s">
        <v>257</v>
      </c>
      <c r="B223" s="11" t="s">
        <v>66</v>
      </c>
      <c r="C223" s="11" t="s">
        <v>69</v>
      </c>
      <c r="D223" s="11" t="s">
        <v>12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258</v>
      </c>
      <c r="B224" s="11" t="s">
        <v>107</v>
      </c>
      <c r="C224" s="11" t="s">
        <v>75</v>
      </c>
      <c r="D224" s="11">
        <v>0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31.5">
      <c r="A225" s="31" t="s">
        <v>259</v>
      </c>
      <c r="B225" s="11" t="s">
        <v>105</v>
      </c>
      <c r="C225" s="11" t="s">
        <v>69</v>
      </c>
      <c r="D225" s="11" t="s">
        <v>330</v>
      </c>
      <c r="E225" s="16">
        <v>186.54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260</v>
      </c>
      <c r="B226" s="11" t="s">
        <v>106</v>
      </c>
      <c r="C226" s="11" t="s">
        <v>69</v>
      </c>
      <c r="D226" s="11" t="s">
        <v>27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15.75">
      <c r="A227" s="31" t="s">
        <v>261</v>
      </c>
      <c r="B227" s="11" t="s">
        <v>66</v>
      </c>
      <c r="C227" s="11" t="s">
        <v>69</v>
      </c>
      <c r="D227" s="11" t="s">
        <v>12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262</v>
      </c>
      <c r="B228" s="11" t="s">
        <v>107</v>
      </c>
      <c r="C228" s="11" t="s">
        <v>75</v>
      </c>
      <c r="D228" s="34">
        <f>E225/E2</f>
        <v>0.08063456384542232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31.5">
      <c r="A229" s="31" t="s">
        <v>263</v>
      </c>
      <c r="B229" s="11" t="s">
        <v>105</v>
      </c>
      <c r="C229" s="11" t="s">
        <v>69</v>
      </c>
      <c r="D229" s="11" t="s">
        <v>1</v>
      </c>
      <c r="E229" s="16"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264</v>
      </c>
      <c r="B230" s="11" t="s">
        <v>106</v>
      </c>
      <c r="C230" s="11" t="s">
        <v>69</v>
      </c>
      <c r="D230" s="11" t="s">
        <v>27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15.75">
      <c r="A231" s="31" t="s">
        <v>265</v>
      </c>
      <c r="B231" s="11" t="s">
        <v>66</v>
      </c>
      <c r="C231" s="11" t="s">
        <v>69</v>
      </c>
      <c r="D231" s="11" t="s">
        <v>12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266</v>
      </c>
      <c r="B232" s="11" t="s">
        <v>107</v>
      </c>
      <c r="C232" s="11" t="s">
        <v>75</v>
      </c>
      <c r="D232" s="34">
        <f>E229/E2</f>
        <v>0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31.5">
      <c r="A233" s="31" t="s">
        <v>267</v>
      </c>
      <c r="B233" s="11" t="s">
        <v>105</v>
      </c>
      <c r="C233" s="11" t="s">
        <v>69</v>
      </c>
      <c r="D233" s="11" t="s">
        <v>0</v>
      </c>
      <c r="E233" s="16"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268</v>
      </c>
      <c r="B234" s="11" t="s">
        <v>106</v>
      </c>
      <c r="C234" s="11" t="s">
        <v>69</v>
      </c>
      <c r="D234" s="11" t="s">
        <v>27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 t="s">
        <v>269</v>
      </c>
      <c r="B235" s="11" t="s">
        <v>66</v>
      </c>
      <c r="C235" s="11" t="s">
        <v>69</v>
      </c>
      <c r="D235" s="11" t="s">
        <v>12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270</v>
      </c>
      <c r="B236" s="11" t="s">
        <v>107</v>
      </c>
      <c r="C236" s="11" t="s">
        <v>75</v>
      </c>
      <c r="D236" s="34">
        <f>E233/E2</f>
        <v>0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31.5">
      <c r="A237" s="31" t="s">
        <v>272</v>
      </c>
      <c r="B237" s="11" t="s">
        <v>105</v>
      </c>
      <c r="C237" s="11" t="s">
        <v>69</v>
      </c>
      <c r="D237" s="11" t="s">
        <v>54</v>
      </c>
      <c r="E237" s="16">
        <f>2302.96+111.41</f>
        <v>2414.37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274</v>
      </c>
      <c r="B238" s="11" t="s">
        <v>106</v>
      </c>
      <c r="C238" s="11" t="s">
        <v>69</v>
      </c>
      <c r="D238" s="11" t="s">
        <v>27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15.75">
      <c r="A239" s="31" t="s">
        <v>275</v>
      </c>
      <c r="B239" s="11" t="s">
        <v>66</v>
      </c>
      <c r="C239" s="11" t="s">
        <v>69</v>
      </c>
      <c r="D239" s="11" t="s">
        <v>12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276</v>
      </c>
      <c r="B240" s="11" t="s">
        <v>107</v>
      </c>
      <c r="C240" s="11" t="s">
        <v>75</v>
      </c>
      <c r="D240" s="34">
        <f>E237/E2</f>
        <v>1.0436457162617792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31.5">
      <c r="A241" s="31" t="s">
        <v>279</v>
      </c>
      <c r="B241" s="11" t="s">
        <v>105</v>
      </c>
      <c r="C241" s="11" t="s">
        <v>69</v>
      </c>
      <c r="D241" s="11" t="s">
        <v>55</v>
      </c>
      <c r="E241" s="16">
        <v>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280</v>
      </c>
      <c r="B242" s="11" t="s">
        <v>106</v>
      </c>
      <c r="C242" s="11" t="s">
        <v>69</v>
      </c>
      <c r="D242" s="11" t="s">
        <v>27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15.75">
      <c r="A243" s="31" t="s">
        <v>281</v>
      </c>
      <c r="B243" s="11" t="s">
        <v>66</v>
      </c>
      <c r="C243" s="11" t="s">
        <v>69</v>
      </c>
      <c r="D243" s="11" t="s">
        <v>12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282</v>
      </c>
      <c r="B244" s="11" t="s">
        <v>107</v>
      </c>
      <c r="C244" s="11" t="s">
        <v>75</v>
      </c>
      <c r="D244" s="34">
        <f>E241/E2</f>
        <v>0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31.5">
      <c r="A245" s="31" t="s">
        <v>366</v>
      </c>
      <c r="B245" s="11" t="s">
        <v>105</v>
      </c>
      <c r="C245" s="11" t="s">
        <v>69</v>
      </c>
      <c r="D245" s="11" t="s">
        <v>56</v>
      </c>
      <c r="E245" s="16">
        <v>0</v>
      </c>
      <c r="F245" s="16" t="s">
        <v>325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367</v>
      </c>
      <c r="B246" s="11" t="s">
        <v>106</v>
      </c>
      <c r="C246" s="11" t="s">
        <v>69</v>
      </c>
      <c r="D246" s="11" t="s">
        <v>27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 t="s">
        <v>368</v>
      </c>
      <c r="B247" s="11" t="s">
        <v>66</v>
      </c>
      <c r="C247" s="11" t="s">
        <v>69</v>
      </c>
      <c r="D247" s="11" t="s">
        <v>315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369</v>
      </c>
      <c r="B248" s="11" t="s">
        <v>107</v>
      </c>
      <c r="C248" s="11" t="s">
        <v>75</v>
      </c>
      <c r="D248" s="34">
        <f>E245/E2</f>
        <v>0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/>
      <c r="B249" s="28" t="s">
        <v>271</v>
      </c>
      <c r="C249" s="11" t="s">
        <v>75</v>
      </c>
      <c r="D249" s="45">
        <f>SUM(D84,D28,D34,D60,D66,D72,D78,D94,D104,D162,D208)</f>
        <v>283975.63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4" ht="15.75">
      <c r="A250" s="12" t="s">
        <v>283</v>
      </c>
      <c r="B250" s="12"/>
      <c r="C250" s="12"/>
      <c r="D250" s="12"/>
    </row>
    <row r="251" spans="1:5" ht="15.75">
      <c r="A251" s="9" t="s">
        <v>284</v>
      </c>
      <c r="B251" s="10" t="s">
        <v>285</v>
      </c>
      <c r="C251" s="10" t="s">
        <v>286</v>
      </c>
      <c r="D251" s="10">
        <v>2</v>
      </c>
      <c r="E251" s="4" t="s">
        <v>333</v>
      </c>
    </row>
    <row r="252" spans="1:5" ht="15.75">
      <c r="A252" s="9" t="s">
        <v>287</v>
      </c>
      <c r="B252" s="10" t="s">
        <v>288</v>
      </c>
      <c r="C252" s="10" t="s">
        <v>286</v>
      </c>
      <c r="D252" s="10">
        <v>2</v>
      </c>
      <c r="E252" s="4" t="s">
        <v>333</v>
      </c>
    </row>
    <row r="253" spans="1:5" ht="15.75">
      <c r="A253" s="9" t="s">
        <v>289</v>
      </c>
      <c r="B253" s="10" t="s">
        <v>290</v>
      </c>
      <c r="C253" s="10" t="s">
        <v>286</v>
      </c>
      <c r="D253" s="10">
        <v>0</v>
      </c>
      <c r="E253" s="4" t="s">
        <v>333</v>
      </c>
    </row>
    <row r="254" spans="1:5" ht="15.75">
      <c r="A254" s="9" t="s">
        <v>291</v>
      </c>
      <c r="B254" s="10" t="s">
        <v>292</v>
      </c>
      <c r="C254" s="10" t="s">
        <v>75</v>
      </c>
      <c r="D254" s="10">
        <v>-17681.89</v>
      </c>
      <c r="E254" s="4" t="s">
        <v>333</v>
      </c>
    </row>
    <row r="255" spans="1:4" ht="15.75">
      <c r="A255" s="12" t="s">
        <v>293</v>
      </c>
      <c r="B255" s="12"/>
      <c r="C255" s="12"/>
      <c r="D255" s="12"/>
    </row>
    <row r="256" spans="1:5" ht="31.5">
      <c r="A256" s="9" t="s">
        <v>294</v>
      </c>
      <c r="B256" s="10" t="s">
        <v>74</v>
      </c>
      <c r="C256" s="10" t="s">
        <v>75</v>
      </c>
      <c r="D256" s="10">
        <v>0</v>
      </c>
      <c r="E256" s="4" t="s">
        <v>375</v>
      </c>
    </row>
    <row r="257" spans="1:5" ht="31.5">
      <c r="A257" s="9" t="s">
        <v>295</v>
      </c>
      <c r="B257" s="10" t="s">
        <v>76</v>
      </c>
      <c r="C257" s="10" t="s">
        <v>75</v>
      </c>
      <c r="D257" s="10">
        <v>0</v>
      </c>
      <c r="E257" s="4" t="s">
        <v>375</v>
      </c>
    </row>
    <row r="258" spans="1:5" ht="31.5">
      <c r="A258" s="9" t="s">
        <v>296</v>
      </c>
      <c r="B258" s="10" t="s">
        <v>78</v>
      </c>
      <c r="C258" s="10" t="s">
        <v>75</v>
      </c>
      <c r="D258" s="10">
        <v>0</v>
      </c>
      <c r="E258" s="4" t="s">
        <v>375</v>
      </c>
    </row>
    <row r="259" spans="1:5" ht="31.5">
      <c r="A259" s="9" t="s">
        <v>297</v>
      </c>
      <c r="B259" s="10" t="s">
        <v>98</v>
      </c>
      <c r="C259" s="10" t="s">
        <v>75</v>
      </c>
      <c r="D259" s="10">
        <v>0</v>
      </c>
      <c r="E259" s="4" t="s">
        <v>375</v>
      </c>
    </row>
    <row r="260" spans="1:5" ht="31.5">
      <c r="A260" s="9" t="s">
        <v>298</v>
      </c>
      <c r="B260" s="10" t="s">
        <v>299</v>
      </c>
      <c r="C260" s="10" t="s">
        <v>75</v>
      </c>
      <c r="D260" s="10">
        <v>0</v>
      </c>
      <c r="E260" s="4" t="s">
        <v>375</v>
      </c>
    </row>
    <row r="261" spans="1:5" ht="31.5">
      <c r="A261" s="9" t="s">
        <v>300</v>
      </c>
      <c r="B261" s="10" t="s">
        <v>100</v>
      </c>
      <c r="C261" s="10" t="s">
        <v>75</v>
      </c>
      <c r="D261" s="10">
        <v>0</v>
      </c>
      <c r="E261" s="4" t="s">
        <v>375</v>
      </c>
    </row>
    <row r="262" spans="1:4" ht="15.75">
      <c r="A262" s="12" t="s">
        <v>301</v>
      </c>
      <c r="B262" s="12"/>
      <c r="C262" s="12"/>
      <c r="D262" s="12"/>
    </row>
    <row r="263" spans="1:5" ht="31.5">
      <c r="A263" s="9" t="s">
        <v>302</v>
      </c>
      <c r="B263" s="10" t="s">
        <v>285</v>
      </c>
      <c r="C263" s="10" t="s">
        <v>286</v>
      </c>
      <c r="D263" s="10">
        <v>0</v>
      </c>
      <c r="E263" s="4" t="s">
        <v>375</v>
      </c>
    </row>
    <row r="264" spans="1:5" ht="31.5">
      <c r="A264" s="9" t="s">
        <v>303</v>
      </c>
      <c r="B264" s="10" t="s">
        <v>288</v>
      </c>
      <c r="C264" s="10" t="s">
        <v>286</v>
      </c>
      <c r="D264" s="10">
        <v>0</v>
      </c>
      <c r="E264" s="4" t="s">
        <v>375</v>
      </c>
    </row>
    <row r="265" spans="1:5" ht="31.5">
      <c r="A265" s="9" t="s">
        <v>304</v>
      </c>
      <c r="B265" s="10" t="s">
        <v>305</v>
      </c>
      <c r="C265" s="10" t="s">
        <v>286</v>
      </c>
      <c r="D265" s="10">
        <v>0</v>
      </c>
      <c r="E265" s="4" t="s">
        <v>375</v>
      </c>
    </row>
    <row r="266" spans="1:5" ht="31.5">
      <c r="A266" s="9" t="s">
        <v>306</v>
      </c>
      <c r="B266" s="10" t="s">
        <v>292</v>
      </c>
      <c r="C266" s="10" t="s">
        <v>75</v>
      </c>
      <c r="D266" s="10">
        <v>0</v>
      </c>
      <c r="E266" s="4" t="s">
        <v>375</v>
      </c>
    </row>
    <row r="267" spans="1:4" ht="15.75">
      <c r="A267" s="12" t="s">
        <v>307</v>
      </c>
      <c r="B267" s="12"/>
      <c r="C267" s="12"/>
      <c r="D267" s="12"/>
    </row>
    <row r="268" spans="1:5" ht="15.75">
      <c r="A268" s="9" t="s">
        <v>308</v>
      </c>
      <c r="B268" s="10" t="s">
        <v>309</v>
      </c>
      <c r="C268" s="10" t="s">
        <v>286</v>
      </c>
      <c r="D268" s="10">
        <v>2</v>
      </c>
      <c r="E268" s="4" t="s">
        <v>374</v>
      </c>
    </row>
    <row r="269" spans="1:5" ht="15.75">
      <c r="A269" s="9" t="s">
        <v>310</v>
      </c>
      <c r="B269" s="10" t="s">
        <v>311</v>
      </c>
      <c r="C269" s="10" t="s">
        <v>286</v>
      </c>
      <c r="D269" s="10">
        <v>2</v>
      </c>
      <c r="E269" s="4" t="s">
        <v>374</v>
      </c>
    </row>
    <row r="270" spans="1:5" ht="31.5">
      <c r="A270" s="9" t="s">
        <v>312</v>
      </c>
      <c r="B270" s="10" t="s">
        <v>313</v>
      </c>
      <c r="C270" s="10" t="s">
        <v>75</v>
      </c>
      <c r="D270" s="10">
        <v>36842.67</v>
      </c>
      <c r="E270" s="4" t="s">
        <v>374</v>
      </c>
    </row>
    <row r="274" spans="1:4" ht="15.75">
      <c r="A274" s="46" t="s">
        <v>385</v>
      </c>
      <c r="B274" s="46"/>
      <c r="D274" s="47" t="s">
        <v>386</v>
      </c>
    </row>
  </sheetData>
  <sheetProtection/>
  <mergeCells count="10">
    <mergeCell ref="A274:B274"/>
    <mergeCell ref="F95:F96"/>
    <mergeCell ref="A267:D267"/>
    <mergeCell ref="A2:D2"/>
    <mergeCell ref="A26:D26"/>
    <mergeCell ref="A8:D8"/>
    <mergeCell ref="A250:D250"/>
    <mergeCell ref="A255:D255"/>
    <mergeCell ref="A262:D262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2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2017-04-11T07:00:40Z</dcterms:modified>
  <cp:category/>
  <cp:version/>
  <cp:contentType/>
  <cp:contentStatus/>
</cp:coreProperties>
</file>