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форме'!$A$1:$D$260</definedName>
  </definedNames>
  <calcPr fullCalcOnLoad="1"/>
</workbook>
</file>

<file path=xl/sharedStrings.xml><?xml version="1.0" encoding="utf-8"?>
<sst xmlns="http://schemas.openxmlformats.org/spreadsheetml/2006/main" count="938" uniqueCount="376">
  <si>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</si>
  <si>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</si>
  <si>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</si>
  <si>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</si>
  <si>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</si>
  <si>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</si>
  <si>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</si>
  <si>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</si>
  <si>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</si>
  <si>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</si>
  <si>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</si>
  <si>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</si>
  <si>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</si>
  <si>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</si>
  <si>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</si>
  <si>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</si>
  <si>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</si>
  <si>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</si>
  <si>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</si>
  <si>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</si>
  <si>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</si>
  <si>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</si>
  <si>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</si>
  <si>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</si>
  <si>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</si>
  <si>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</si>
  <si>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</si>
  <si>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</si>
  <si>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</si>
  <si>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</si>
  <si>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</si>
  <si>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</si>
  <si>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</si>
  <si>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</si>
  <si>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</si>
  <si>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</si>
  <si>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</si>
  <si>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</si>
  <si>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</si>
  <si>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</si>
  <si>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</si>
  <si>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</si>
  <si>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</si>
  <si>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</si>
  <si>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</si>
  <si>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</si>
  <si>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</si>
  <si>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</si>
  <si>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</si>
  <si>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</si>
  <si>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</si>
  <si>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</si>
  <si>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</si>
  <si>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</si>
  <si>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</si>
  <si>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</si>
  <si>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</si>
  <si>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</si>
  <si>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</si>
  <si>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</si>
  <si>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</si>
  <si>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</si>
  <si>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</si>
  <si>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</si>
  <si>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</si>
  <si>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</si>
  <si>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</si>
  <si>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</si>
  <si>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</si>
  <si>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</si>
  <si>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</si>
  <si>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</si>
  <si>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</si>
  <si>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</si>
  <si>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</si>
  <si>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</si>
  <si>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</si>
  <si>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</si>
  <si>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</si>
  <si>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</si>
  <si>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</si>
  <si>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</si>
  <si>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</si>
  <si>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</si>
  <si>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</si>
  <si>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</si>
  <si>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</si>
  <si>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</si>
  <si>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</si>
  <si>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</si>
  <si>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</si>
  <si>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</si>
  <si>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</si>
  <si>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</si>
  <si>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</si>
  <si>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</si>
  <si>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</si>
  <si>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</si>
  <si>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</si>
  <si>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</si>
  <si>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</si>
  <si>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</si>
  <si>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</si>
  <si>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</si>
  <si>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</si>
  <si>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</si>
  <si>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</si>
  <si>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</si>
  <si>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</si>
  <si>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</si>
  <si>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</si>
  <si>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</si>
  <si>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</si>
  <si>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</si>
  <si>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</si>
  <si>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</si>
  <si>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</si>
  <si>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</si>
  <si>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</si>
  <si>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</si>
  <si>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</si>
  <si>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</si>
  <si>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</si>
  <si>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</si>
  <si>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</si>
  <si>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</si>
  <si>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</si>
  <si>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</si>
  <si>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</si>
  <si>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</si>
  <si>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</si>
  <si>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</si>
  <si>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</si>
  <si>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</si>
  <si>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</si>
  <si>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</si>
  <si>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</si>
  <si>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</si>
  <si>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</si>
  <si>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</si>
  <si>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</si>
  <si>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</si>
  <si>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</si>
  <si>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</si>
  <si>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</si>
  <si>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</si>
  <si>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</si>
  <si>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</si>
  <si>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</si>
  <si>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</si>
  <si>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</si>
  <si>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</si>
  <si>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</si>
  <si>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</si>
  <si>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</si>
  <si>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</si>
  <si>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</si>
  <si>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</si>
  <si>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</si>
  <si>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</si>
  <si>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</si>
  <si>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</si>
  <si>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</si>
  <si>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</si>
  <si>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</si>
  <si>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</si>
  <si>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</si>
  <si>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</si>
  <si>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</si>
  <si>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</si>
  <si>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</si>
  <si>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</si>
  <si>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</si>
  <si>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</si>
  <si>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</si>
  <si>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</si>
  <si>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</si>
  <si>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</si>
  <si>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</si>
  <si>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</si>
  <si>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</si>
  <si>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</si>
  <si>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</si>
  <si>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</si>
  <si>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</si>
  <si>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</si>
  <si>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</si>
  <si>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</si>
  <si>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</si>
  <si>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</si>
  <si>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</si>
  <si>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</si>
  <si>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</si>
  <si>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</si>
  <si>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</si>
  <si>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</si>
  <si>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</si>
  <si>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</si>
  <si>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</si>
  <si>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</si>
  <si>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</si>
  <si>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</si>
  <si>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</si>
  <si>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</si>
  <si>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</si>
  <si>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</si>
  <si>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</si>
  <si>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</si>
  <si>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</si>
  <si>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</si>
  <si>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</si>
  <si>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</si>
  <si>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</si>
  <si>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</si>
  <si>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</si>
  <si>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</si>
  <si>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</si>
  <si>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</si>
  <si>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</si>
  <si>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</si>
  <si>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</si>
  <si>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</si>
  <si>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</si>
  <si>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</si>
  <si>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</si>
  <si>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</si>
  <si>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</si>
  <si>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</si>
  <si>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</si>
  <si>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</si>
  <si>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</si>
  <si>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</si>
  <si>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</si>
  <si>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</si>
  <si>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</si>
  <si>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</si>
  <si>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</si>
  <si>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</si>
  <si>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</si>
  <si>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</si>
  <si>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</si>
  <si>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</si>
  <si>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</si>
  <si>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</si>
  <si>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</si>
  <si>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</si>
  <si>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</si>
  <si>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</si>
  <si>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</si>
  <si>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</si>
  <si>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</si>
  <si>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</si>
  <si>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</si>
  <si>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</si>
  <si>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</si>
  <si>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</si>
  <si>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</si>
  <si>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</si>
  <si>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</si>
  <si>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</si>
  <si>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</si>
  <si>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</si>
  <si>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</si>
  <si>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</si>
  <si>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</si>
  <si>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</si>
  <si>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</si>
  <si>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</si>
  <si>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</si>
  <si>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</si>
  <si>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</si>
  <si>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</si>
  <si>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</si>
  <si>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</si>
  <si>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</si>
  <si>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</si>
  <si>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</si>
  <si>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</si>
  <si>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</si>
  <si>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</si>
  <si>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</si>
  <si>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</si>
  <si>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</si>
  <si>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</si>
  <si>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</si>
  <si>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</si>
  <si>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</si>
  <si>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</si>
  <si>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</si>
  <si>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</si>
  <si>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</si>
  <si>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</si>
  <si>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</si>
  <si>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</si>
  <si>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</si>
  <si>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</si>
  <si>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</si>
  <si>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</si>
  <si>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</si>
  <si>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</si>
  <si>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</si>
  <si>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</si>
  <si>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</si>
  <si>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</si>
  <si>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</si>
  <si>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</si>
  <si>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</si>
  <si>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</si>
  <si>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</si>
  <si>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</si>
  <si>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</si>
  <si>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</si>
  <si>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</si>
  <si>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</si>
  <si>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</si>
  <si>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</si>
  <si>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</si>
  <si>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</si>
  <si>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</si>
  <si>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</si>
  <si>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</si>
  <si>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</si>
  <si>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</si>
  <si>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</si>
  <si>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</si>
  <si>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</si>
  <si>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</si>
  <si>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</si>
  <si>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</si>
  <si>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</si>
  <si>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</si>
  <si>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</si>
  <si>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</si>
  <si>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</si>
  <si>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</si>
  <si>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</si>
  <si>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</si>
  <si>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</si>
  <si>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</si>
  <si>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</si>
  <si>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</si>
  <si>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</si>
  <si>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</si>
  <si>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</si>
  <si>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</si>
  <si>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</si>
  <si>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</si>
  <si>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</si>
  <si>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</si>
  <si>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</si>
  <si>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</si>
  <si>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</si>
  <si>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</si>
  <si>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</si>
  <si>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</si>
  <si>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</si>
  <si>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</si>
  <si>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</si>
  <si>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</si>
  <si>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</si>
  <si>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</si>
  <si>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</si>
  <si>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</si>
  <si>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</si>
  <si>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</si>
  <si>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</si>
  <si>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31.03.2017 г.</t>
  </si>
  <si>
    <t>раза</t>
  </si>
  <si>
    <t>Ремонт и обслуживание кол.приборов учёта тепловой энергии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</si>
  <si>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</si>
  <si>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</si>
  <si>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</si>
  <si>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</si>
  <si>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</si>
  <si>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</si>
  <si>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 по дому №9  ул. Нижняя Логовая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</si>
</sst>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H122">
            <v>252030.02053679994</v>
          </cell>
        </row>
        <row r="123">
          <cell r="CH123">
            <v>347687.57010240015</v>
          </cell>
        </row>
        <row r="124">
          <cell r="CH124">
            <v>58623.62616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0"/>
  <sheetViews>
    <sheetView tabSelected="1" view="pageBreakPreview" zoomScale="60" zoomScaleNormal="90" zoomScalePageLayoutView="0" workbookViewId="0" topLeftCell="A1">
      <selection activeCell="E1" sqref="E1:G1638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0" style="4" hidden="1" customWidth="1"/>
    <col min="8" max="22" width="9.140625" style="4" customWidth="1"/>
    <col min="23" max="16384" width="9.140625" style="5" customWidth="1"/>
  </cols>
  <sheetData>
    <row r="1" ht="15.75">
      <c r="E1" s="4" t="s">
        <v>311</v>
      </c>
    </row>
    <row r="2" spans="1:22" s="8" customFormat="1" ht="33.75" customHeight="1">
      <c r="A2" s="6" t="s">
        <v>375</v>
      </c>
      <c r="B2" s="6"/>
      <c r="C2" s="6"/>
      <c r="D2" s="6"/>
      <c r="E2" s="7">
        <v>3986.7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4" ht="15.75">
      <c r="A4" s="9" t="s">
        <v>63</v>
      </c>
      <c r="B4" s="10" t="s">
        <v>64</v>
      </c>
      <c r="C4" s="10" t="s">
        <v>65</v>
      </c>
      <c r="D4" s="10" t="s">
        <v>66</v>
      </c>
    </row>
    <row r="5" spans="1:4" ht="15.75">
      <c r="A5" s="9" t="s">
        <v>69</v>
      </c>
      <c r="B5" s="10" t="s">
        <v>67</v>
      </c>
      <c r="C5" s="10" t="s">
        <v>68</v>
      </c>
      <c r="D5" s="11" t="s">
        <v>366</v>
      </c>
    </row>
    <row r="6" spans="1:4" ht="15.75">
      <c r="A6" s="9" t="s">
        <v>70</v>
      </c>
      <c r="B6" s="10" t="s">
        <v>71</v>
      </c>
      <c r="C6" s="10" t="s">
        <v>68</v>
      </c>
      <c r="D6" s="11" t="s">
        <v>309</v>
      </c>
    </row>
    <row r="7" spans="1:4" ht="15.75">
      <c r="A7" s="9" t="s">
        <v>58</v>
      </c>
      <c r="B7" s="10" t="s">
        <v>72</v>
      </c>
      <c r="C7" s="10" t="s">
        <v>68</v>
      </c>
      <c r="D7" s="11" t="s">
        <v>310</v>
      </c>
    </row>
    <row r="8" spans="1:4" ht="42.75" customHeight="1">
      <c r="A8" s="12" t="s">
        <v>101</v>
      </c>
      <c r="B8" s="12"/>
      <c r="C8" s="12"/>
      <c r="D8" s="12"/>
    </row>
    <row r="9" spans="1:5" ht="15.75">
      <c r="A9" s="9" t="s">
        <v>59</v>
      </c>
      <c r="B9" s="10" t="s">
        <v>73</v>
      </c>
      <c r="C9" s="10" t="s">
        <v>74</v>
      </c>
      <c r="D9" s="10">
        <v>0</v>
      </c>
      <c r="E9" s="4" t="s">
        <v>326</v>
      </c>
    </row>
    <row r="10" spans="1:5" ht="15.75">
      <c r="A10" s="9" t="s">
        <v>60</v>
      </c>
      <c r="B10" s="10" t="s">
        <v>75</v>
      </c>
      <c r="C10" s="10" t="s">
        <v>74</v>
      </c>
      <c r="D10" s="10">
        <v>1600.5</v>
      </c>
      <c r="E10" s="4" t="s">
        <v>326</v>
      </c>
    </row>
    <row r="11" spans="1:5" ht="15.75">
      <c r="A11" s="9" t="s">
        <v>76</v>
      </c>
      <c r="B11" s="10" t="s">
        <v>77</v>
      </c>
      <c r="C11" s="10" t="s">
        <v>74</v>
      </c>
      <c r="D11" s="10">
        <v>152600.22</v>
      </c>
      <c r="E11" s="4" t="s">
        <v>326</v>
      </c>
    </row>
    <row r="12" spans="1:4" ht="31.5">
      <c r="A12" s="9" t="s">
        <v>78</v>
      </c>
      <c r="B12" s="10" t="s">
        <v>79</v>
      </c>
      <c r="C12" s="10" t="s">
        <v>74</v>
      </c>
      <c r="D12" s="13">
        <f>D13+D14+D15</f>
        <v>658341.2167992</v>
      </c>
    </row>
    <row r="13" spans="1:4" ht="15.75">
      <c r="A13" s="9" t="s">
        <v>93</v>
      </c>
      <c r="B13" s="2" t="s">
        <v>80</v>
      </c>
      <c r="C13" s="10" t="s">
        <v>74</v>
      </c>
      <c r="D13" s="13">
        <f>'[1]ук(2016)'!$CH$123</f>
        <v>347687.57010240015</v>
      </c>
    </row>
    <row r="14" spans="1:4" ht="15.75">
      <c r="A14" s="9" t="s">
        <v>94</v>
      </c>
      <c r="B14" s="2" t="s">
        <v>81</v>
      </c>
      <c r="C14" s="10" t="s">
        <v>74</v>
      </c>
      <c r="D14" s="13">
        <f>'[1]ук(2016)'!$CH$122</f>
        <v>252030.02053679994</v>
      </c>
    </row>
    <row r="15" spans="1:4" ht="15.75">
      <c r="A15" s="9" t="s">
        <v>95</v>
      </c>
      <c r="B15" s="2" t="s">
        <v>82</v>
      </c>
      <c r="C15" s="10" t="s">
        <v>74</v>
      </c>
      <c r="D15" s="13">
        <f>'[1]ук(2016)'!$CH$124</f>
        <v>58623.62616</v>
      </c>
    </row>
    <row r="16" spans="1:5" ht="15.75">
      <c r="A16" s="2" t="s">
        <v>83</v>
      </c>
      <c r="B16" s="2" t="s">
        <v>84</v>
      </c>
      <c r="C16" s="2" t="s">
        <v>74</v>
      </c>
      <c r="D16" s="2">
        <v>774210.5</v>
      </c>
      <c r="E16" s="4" t="s">
        <v>326</v>
      </c>
    </row>
    <row r="17" spans="1:5" ht="31.5">
      <c r="A17" s="2" t="s">
        <v>61</v>
      </c>
      <c r="B17" s="2" t="s">
        <v>96</v>
      </c>
      <c r="C17" s="2" t="s">
        <v>74</v>
      </c>
      <c r="D17" s="2">
        <f>D16</f>
        <v>774210.5</v>
      </c>
      <c r="E17" s="4" t="s">
        <v>326</v>
      </c>
    </row>
    <row r="18" spans="1:4" ht="31.5">
      <c r="A18" s="2" t="s">
        <v>369</v>
      </c>
      <c r="B18" s="2" t="s">
        <v>370</v>
      </c>
      <c r="C18" s="2" t="s">
        <v>74</v>
      </c>
      <c r="D18" s="2">
        <v>0</v>
      </c>
    </row>
    <row r="19" spans="1:4" ht="15.75">
      <c r="A19" s="2" t="s">
        <v>371</v>
      </c>
      <c r="B19" s="2" t="s">
        <v>372</v>
      </c>
      <c r="C19" s="2" t="s">
        <v>74</v>
      </c>
      <c r="D19" s="2">
        <v>0</v>
      </c>
    </row>
    <row r="20" spans="1:5" ht="15.75">
      <c r="A20" s="2" t="s">
        <v>62</v>
      </c>
      <c r="B20" s="2" t="s">
        <v>85</v>
      </c>
      <c r="C20" s="2" t="s">
        <v>74</v>
      </c>
      <c r="D20" s="2">
        <v>0</v>
      </c>
      <c r="E20" s="4" t="s">
        <v>326</v>
      </c>
    </row>
    <row r="21" spans="1:5" ht="15.75">
      <c r="A21" s="2" t="s">
        <v>86</v>
      </c>
      <c r="B21" s="2" t="s">
        <v>87</v>
      </c>
      <c r="C21" s="2" t="s">
        <v>74</v>
      </c>
      <c r="D21" s="2">
        <v>0</v>
      </c>
      <c r="E21" s="4" t="s">
        <v>326</v>
      </c>
    </row>
    <row r="22" spans="1:5" ht="15.75">
      <c r="A22" s="2" t="s">
        <v>88</v>
      </c>
      <c r="B22" s="2" t="s">
        <v>89</v>
      </c>
      <c r="C22" s="2" t="s">
        <v>74</v>
      </c>
      <c r="D22" s="2">
        <f>D16+D10</f>
        <v>775811</v>
      </c>
      <c r="E22" s="4" t="s">
        <v>326</v>
      </c>
    </row>
    <row r="23" spans="1:5" ht="15.75">
      <c r="A23" s="2" t="s">
        <v>90</v>
      </c>
      <c r="B23" s="2" t="s">
        <v>97</v>
      </c>
      <c r="C23" s="2" t="s">
        <v>74</v>
      </c>
      <c r="D23" s="2">
        <v>0</v>
      </c>
      <c r="E23" s="4" t="s">
        <v>326</v>
      </c>
    </row>
    <row r="24" spans="1:5" ht="15.75">
      <c r="A24" s="2" t="s">
        <v>91</v>
      </c>
      <c r="B24" s="2" t="s">
        <v>98</v>
      </c>
      <c r="C24" s="2" t="s">
        <v>74</v>
      </c>
      <c r="D24" s="2">
        <v>0</v>
      </c>
      <c r="E24" s="4" t="s">
        <v>326</v>
      </c>
    </row>
    <row r="25" spans="1:5" ht="15.75">
      <c r="A25" s="2" t="s">
        <v>92</v>
      </c>
      <c r="B25" s="2" t="s">
        <v>99</v>
      </c>
      <c r="C25" s="2" t="s">
        <v>74</v>
      </c>
      <c r="D25" s="14">
        <f>E25</f>
        <v>21916.606799200046</v>
      </c>
      <c r="E25" s="1">
        <f>D12-(D16+D10)+D240-D24+D11</f>
        <v>21916.606799200046</v>
      </c>
    </row>
    <row r="26" spans="1:22" s="17" customFormat="1" ht="35.25" customHeight="1">
      <c r="A26" s="15" t="s">
        <v>100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111</v>
      </c>
      <c r="B27" s="19" t="s">
        <v>102</v>
      </c>
      <c r="C27" s="19" t="s">
        <v>68</v>
      </c>
      <c r="D27" s="19" t="s">
        <v>10</v>
      </c>
      <c r="E27" s="20"/>
      <c r="F27" s="20" t="s">
        <v>326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107</v>
      </c>
      <c r="B28" s="23" t="s">
        <v>103</v>
      </c>
      <c r="C28" s="23" t="s">
        <v>74</v>
      </c>
      <c r="D28" s="23">
        <f>E28</f>
        <v>44213.94</v>
      </c>
      <c r="E28" s="20">
        <v>44213.94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108</v>
      </c>
      <c r="B29" s="23" t="s">
        <v>104</v>
      </c>
      <c r="C29" s="23" t="s">
        <v>68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109</v>
      </c>
      <c r="B30" s="23" t="s">
        <v>105</v>
      </c>
      <c r="C30" s="23" t="s">
        <v>68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110</v>
      </c>
      <c r="B31" s="23" t="s">
        <v>65</v>
      </c>
      <c r="C31" s="23" t="s">
        <v>68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112</v>
      </c>
      <c r="B32" s="23" t="s">
        <v>106</v>
      </c>
      <c r="C32" s="23" t="s">
        <v>74</v>
      </c>
      <c r="D32" s="26">
        <f>E28/E2</f>
        <v>11.090360448491234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113</v>
      </c>
      <c r="B33" s="28" t="s">
        <v>102</v>
      </c>
      <c r="C33" s="28" t="s">
        <v>68</v>
      </c>
      <c r="D33" s="28" t="s">
        <v>13</v>
      </c>
      <c r="E33" s="29" t="s">
        <v>313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114</v>
      </c>
      <c r="B34" s="11" t="s">
        <v>103</v>
      </c>
      <c r="C34" s="11" t="s">
        <v>74</v>
      </c>
      <c r="D34" s="32">
        <f>E35+E39+E43+E47+E51+E55</f>
        <v>51717.31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115</v>
      </c>
      <c r="B35" s="11" t="s">
        <v>104</v>
      </c>
      <c r="C35" s="11" t="s">
        <v>68</v>
      </c>
      <c r="D35" s="11" t="s">
        <v>14</v>
      </c>
      <c r="E35" s="16">
        <v>2643.67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116</v>
      </c>
      <c r="B36" s="11" t="s">
        <v>105</v>
      </c>
      <c r="C36" s="11" t="s">
        <v>68</v>
      </c>
      <c r="D36" s="11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117</v>
      </c>
      <c r="B37" s="11" t="s">
        <v>65</v>
      </c>
      <c r="C37" s="11" t="s">
        <v>68</v>
      </c>
      <c r="D37" s="11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118</v>
      </c>
      <c r="B38" s="11" t="s">
        <v>106</v>
      </c>
      <c r="C38" s="11" t="s">
        <v>74</v>
      </c>
      <c r="D38" s="33">
        <f>E35/E2</f>
        <v>0.6631223819198837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119</v>
      </c>
      <c r="B39" s="11" t="s">
        <v>104</v>
      </c>
      <c r="C39" s="11" t="s">
        <v>68</v>
      </c>
      <c r="D39" s="11" t="s">
        <v>312</v>
      </c>
      <c r="E39" s="16">
        <v>1215.15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120</v>
      </c>
      <c r="B40" s="11" t="s">
        <v>105</v>
      </c>
      <c r="C40" s="11" t="s">
        <v>68</v>
      </c>
      <c r="D40" s="11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121</v>
      </c>
      <c r="B41" s="11" t="s">
        <v>65</v>
      </c>
      <c r="C41" s="11" t="s">
        <v>68</v>
      </c>
      <c r="D41" s="11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122</v>
      </c>
      <c r="B42" s="11" t="s">
        <v>106</v>
      </c>
      <c r="C42" s="11" t="s">
        <v>74</v>
      </c>
      <c r="D42" s="33">
        <f>E39/E2</f>
        <v>0.3048009632026488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123</v>
      </c>
      <c r="B43" s="11" t="s">
        <v>104</v>
      </c>
      <c r="C43" s="11" t="s">
        <v>68</v>
      </c>
      <c r="D43" s="11" t="s">
        <v>15</v>
      </c>
      <c r="E43" s="16">
        <v>13170.53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124</v>
      </c>
      <c r="B44" s="11" t="s">
        <v>105</v>
      </c>
      <c r="C44" s="11" t="s">
        <v>68</v>
      </c>
      <c r="D44" s="11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125</v>
      </c>
      <c r="B45" s="11" t="s">
        <v>65</v>
      </c>
      <c r="C45" s="11" t="s">
        <v>68</v>
      </c>
      <c r="D45" s="11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126</v>
      </c>
      <c r="B46" s="11" t="s">
        <v>106</v>
      </c>
      <c r="C46" s="11" t="s">
        <v>74</v>
      </c>
      <c r="D46" s="32">
        <f>E43/E2</f>
        <v>3.30361702661349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327</v>
      </c>
      <c r="B47" s="11" t="s">
        <v>104</v>
      </c>
      <c r="C47" s="11" t="s">
        <v>68</v>
      </c>
      <c r="D47" s="11" t="s">
        <v>16</v>
      </c>
      <c r="E47" s="16">
        <v>34687.96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328</v>
      </c>
      <c r="B48" s="11" t="s">
        <v>105</v>
      </c>
      <c r="C48" s="11" t="s">
        <v>68</v>
      </c>
      <c r="D48" s="11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329</v>
      </c>
      <c r="B49" s="11" t="s">
        <v>65</v>
      </c>
      <c r="C49" s="11" t="s">
        <v>68</v>
      </c>
      <c r="D49" s="11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330</v>
      </c>
      <c r="B50" s="11" t="s">
        <v>106</v>
      </c>
      <c r="C50" s="11" t="s">
        <v>74</v>
      </c>
      <c r="D50" s="33">
        <f>E47/E2</f>
        <v>8.700920560864876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331</v>
      </c>
      <c r="B51" s="11" t="s">
        <v>104</v>
      </c>
      <c r="C51" s="11" t="s">
        <v>68</v>
      </c>
      <c r="D51" s="33" t="s">
        <v>315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332</v>
      </c>
      <c r="B52" s="11" t="s">
        <v>105</v>
      </c>
      <c r="C52" s="11" t="s">
        <v>68</v>
      </c>
      <c r="D52" s="33" t="s">
        <v>139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333</v>
      </c>
      <c r="B53" s="11" t="s">
        <v>65</v>
      </c>
      <c r="C53" s="11" t="s">
        <v>68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334</v>
      </c>
      <c r="B54" s="11" t="s">
        <v>106</v>
      </c>
      <c r="C54" s="11" t="s">
        <v>74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335</v>
      </c>
      <c r="B55" s="11" t="s">
        <v>104</v>
      </c>
      <c r="C55" s="11" t="s">
        <v>68</v>
      </c>
      <c r="D55" s="33" t="s">
        <v>314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336</v>
      </c>
      <c r="B56" s="11" t="s">
        <v>105</v>
      </c>
      <c r="C56" s="11" t="s">
        <v>68</v>
      </c>
      <c r="D56" s="33" t="s">
        <v>139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337</v>
      </c>
      <c r="B57" s="11" t="s">
        <v>65</v>
      </c>
      <c r="C57" s="11" t="s">
        <v>68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338</v>
      </c>
      <c r="B58" s="11" t="s">
        <v>106</v>
      </c>
      <c r="C58" s="11" t="s">
        <v>74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127</v>
      </c>
      <c r="B59" s="28" t="s">
        <v>102</v>
      </c>
      <c r="C59" s="28" t="s">
        <v>68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128</v>
      </c>
      <c r="B60" s="11" t="s">
        <v>103</v>
      </c>
      <c r="C60" s="11" t="s">
        <v>74</v>
      </c>
      <c r="D60" s="11">
        <f>E61</f>
        <v>38052.25</v>
      </c>
      <c r="E60" s="2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129</v>
      </c>
      <c r="B61" s="11" t="s">
        <v>104</v>
      </c>
      <c r="C61" s="11" t="s">
        <v>68</v>
      </c>
      <c r="D61" s="11" t="s">
        <v>19</v>
      </c>
      <c r="E61" s="29">
        <v>38052.25</v>
      </c>
      <c r="F61" s="29" t="s">
        <v>326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130</v>
      </c>
      <c r="B62" s="11" t="s">
        <v>105</v>
      </c>
      <c r="C62" s="11" t="s">
        <v>68</v>
      </c>
      <c r="D62" s="11" t="s">
        <v>20</v>
      </c>
      <c r="E62" s="29"/>
      <c r="F62" s="2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131</v>
      </c>
      <c r="B63" s="11" t="s">
        <v>65</v>
      </c>
      <c r="C63" s="11" t="s">
        <v>68</v>
      </c>
      <c r="D63" s="11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132</v>
      </c>
      <c r="B64" s="11" t="s">
        <v>106</v>
      </c>
      <c r="C64" s="11" t="s">
        <v>74</v>
      </c>
      <c r="D64" s="34">
        <f>E61/E2</f>
        <v>9.544798956530464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133</v>
      </c>
      <c r="B65" s="28" t="s">
        <v>102</v>
      </c>
      <c r="C65" s="28" t="s">
        <v>68</v>
      </c>
      <c r="D65" s="28" t="s">
        <v>23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134</v>
      </c>
      <c r="B66" s="11" t="s">
        <v>103</v>
      </c>
      <c r="C66" s="11" t="s">
        <v>74</v>
      </c>
      <c r="D66" s="11">
        <f>E67</f>
        <v>58623.63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135</v>
      </c>
      <c r="B67" s="11" t="s">
        <v>104</v>
      </c>
      <c r="C67" s="11" t="s">
        <v>68</v>
      </c>
      <c r="D67" s="11" t="s">
        <v>7</v>
      </c>
      <c r="E67" s="29">
        <v>58623.63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136</v>
      </c>
      <c r="B68" s="11" t="s">
        <v>105</v>
      </c>
      <c r="C68" s="11" t="s">
        <v>68</v>
      </c>
      <c r="D68" s="11" t="s">
        <v>20</v>
      </c>
      <c r="E68" s="29"/>
      <c r="F68" s="29" t="s">
        <v>326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137</v>
      </c>
      <c r="B69" s="11" t="s">
        <v>65</v>
      </c>
      <c r="C69" s="11" t="s">
        <v>68</v>
      </c>
      <c r="D69" s="11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138</v>
      </c>
      <c r="B70" s="11" t="s">
        <v>106</v>
      </c>
      <c r="C70" s="11" t="s">
        <v>74</v>
      </c>
      <c r="D70" s="34">
        <f>E67/E2</f>
        <v>14.704800963202649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31.5">
      <c r="A71" s="27" t="s">
        <v>141</v>
      </c>
      <c r="B71" s="28" t="s">
        <v>102</v>
      </c>
      <c r="C71" s="28" t="s">
        <v>68</v>
      </c>
      <c r="D71" s="28" t="s">
        <v>57</v>
      </c>
      <c r="E71" s="16">
        <v>529.82</v>
      </c>
      <c r="F71" s="29" t="s">
        <v>324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142</v>
      </c>
      <c r="B72" s="11" t="s">
        <v>103</v>
      </c>
      <c r="C72" s="11" t="s">
        <v>74</v>
      </c>
      <c r="D72" s="11">
        <f>E71</f>
        <v>529.82</v>
      </c>
      <c r="E72" s="16"/>
      <c r="F72" s="16">
        <v>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143</v>
      </c>
      <c r="B73" s="11" t="s">
        <v>104</v>
      </c>
      <c r="C73" s="11" t="s">
        <v>68</v>
      </c>
      <c r="D73" s="11" t="s">
        <v>57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144</v>
      </c>
      <c r="B74" s="11" t="s">
        <v>105</v>
      </c>
      <c r="C74" s="11" t="s">
        <v>68</v>
      </c>
      <c r="D74" s="11" t="s">
        <v>140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145</v>
      </c>
      <c r="B75" s="11" t="s">
        <v>65</v>
      </c>
      <c r="C75" s="11" t="s">
        <v>68</v>
      </c>
      <c r="D75" s="11" t="s">
        <v>22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146</v>
      </c>
      <c r="B76" s="11" t="s">
        <v>106</v>
      </c>
      <c r="C76" s="11" t="s">
        <v>74</v>
      </c>
      <c r="D76" s="34">
        <f>E71/F72</f>
        <v>176.60666666666668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15.75">
      <c r="A77" s="27" t="s">
        <v>147</v>
      </c>
      <c r="B77" s="28" t="s">
        <v>102</v>
      </c>
      <c r="C77" s="28" t="s">
        <v>68</v>
      </c>
      <c r="D77" s="28" t="s">
        <v>24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148</v>
      </c>
      <c r="B78" s="11" t="s">
        <v>103</v>
      </c>
      <c r="C78" s="11" t="s">
        <v>74</v>
      </c>
      <c r="D78" s="11">
        <f>E79+E83</f>
        <v>133283.35</v>
      </c>
      <c r="E78" s="29"/>
      <c r="F78" s="2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149</v>
      </c>
      <c r="B79" s="11" t="s">
        <v>104</v>
      </c>
      <c r="C79" s="11" t="s">
        <v>68</v>
      </c>
      <c r="D79" s="11" t="s">
        <v>6</v>
      </c>
      <c r="E79" s="29">
        <v>40712.18</v>
      </c>
      <c r="F79" s="29" t="s">
        <v>326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150</v>
      </c>
      <c r="B80" s="11" t="s">
        <v>105</v>
      </c>
      <c r="C80" s="11" t="s">
        <v>68</v>
      </c>
      <c r="D80" s="11" t="s">
        <v>25</v>
      </c>
      <c r="E80" s="29"/>
      <c r="F80" s="2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151</v>
      </c>
      <c r="B81" s="11" t="s">
        <v>65</v>
      </c>
      <c r="C81" s="11" t="s">
        <v>68</v>
      </c>
      <c r="D81" s="11" t="s">
        <v>12</v>
      </c>
      <c r="E81" s="29"/>
      <c r="F81" s="29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152</v>
      </c>
      <c r="B82" s="11" t="s">
        <v>106</v>
      </c>
      <c r="C82" s="11" t="s">
        <v>74</v>
      </c>
      <c r="D82" s="34">
        <f>E79/E2</f>
        <v>10.211999899666392</v>
      </c>
      <c r="E82" s="29"/>
      <c r="F82" s="29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31.5">
      <c r="A83" s="31" t="s">
        <v>153</v>
      </c>
      <c r="B83" s="11" t="s">
        <v>104</v>
      </c>
      <c r="C83" s="11" t="s">
        <v>68</v>
      </c>
      <c r="D83" s="11" t="s">
        <v>5</v>
      </c>
      <c r="E83" s="29">
        <v>92571.17</v>
      </c>
      <c r="F83" s="29" t="s">
        <v>326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>
      <c r="A84" s="31" t="s">
        <v>154</v>
      </c>
      <c r="B84" s="11" t="s">
        <v>105</v>
      </c>
      <c r="C84" s="11" t="s">
        <v>68</v>
      </c>
      <c r="D84" s="11" t="s">
        <v>20</v>
      </c>
      <c r="E84" s="29"/>
      <c r="F84" s="2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15.75">
      <c r="A85" s="31" t="s">
        <v>155</v>
      </c>
      <c r="B85" s="11" t="s">
        <v>65</v>
      </c>
      <c r="C85" s="11" t="s">
        <v>68</v>
      </c>
      <c r="D85" s="11" t="s">
        <v>12</v>
      </c>
      <c r="E85" s="29"/>
      <c r="F85" s="2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156</v>
      </c>
      <c r="B86" s="11" t="s">
        <v>106</v>
      </c>
      <c r="C86" s="11" t="s">
        <v>74</v>
      </c>
      <c r="D86" s="34">
        <f>E83/E2</f>
        <v>23.219998996663907</v>
      </c>
      <c r="E86" s="29"/>
      <c r="F86" s="2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30" customFormat="1" ht="47.25">
      <c r="A87" s="27" t="s">
        <v>158</v>
      </c>
      <c r="B87" s="28" t="s">
        <v>102</v>
      </c>
      <c r="C87" s="28" t="s">
        <v>68</v>
      </c>
      <c r="D87" s="28" t="s">
        <v>26</v>
      </c>
      <c r="E87" s="29"/>
      <c r="F87" s="11" t="s">
        <v>325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17" customFormat="1" ht="15.75">
      <c r="A88" s="31" t="s">
        <v>159</v>
      </c>
      <c r="B88" s="11" t="s">
        <v>103</v>
      </c>
      <c r="C88" s="11" t="s">
        <v>74</v>
      </c>
      <c r="D88" s="11">
        <f>E89+E93</f>
        <v>192.89</v>
      </c>
      <c r="E88" s="16"/>
      <c r="F88" s="11">
        <v>357.2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31.5">
      <c r="A89" s="31" t="s">
        <v>160</v>
      </c>
      <c r="B89" s="11" t="s">
        <v>104</v>
      </c>
      <c r="C89" s="11" t="s">
        <v>68</v>
      </c>
      <c r="D89" s="11" t="s">
        <v>9</v>
      </c>
      <c r="E89" s="16">
        <v>0</v>
      </c>
      <c r="F89" s="3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>
      <c r="A90" s="31" t="s">
        <v>161</v>
      </c>
      <c r="B90" s="11" t="s">
        <v>105</v>
      </c>
      <c r="C90" s="11" t="s">
        <v>68</v>
      </c>
      <c r="D90" s="11" t="s">
        <v>27</v>
      </c>
      <c r="E90" s="16"/>
      <c r="F90" s="3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>
      <c r="A91" s="31" t="s">
        <v>162</v>
      </c>
      <c r="B91" s="11" t="s">
        <v>65</v>
      </c>
      <c r="C91" s="11" t="s">
        <v>68</v>
      </c>
      <c r="D91" s="11" t="s">
        <v>157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31.5">
      <c r="A92" s="31" t="s">
        <v>163</v>
      </c>
      <c r="B92" s="11" t="s">
        <v>106</v>
      </c>
      <c r="C92" s="11" t="s">
        <v>74</v>
      </c>
      <c r="D92" s="34">
        <v>0</v>
      </c>
      <c r="E92" s="16"/>
      <c r="F92" s="11" t="s">
        <v>325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31.5">
      <c r="A93" s="31" t="s">
        <v>164</v>
      </c>
      <c r="B93" s="11" t="s">
        <v>104</v>
      </c>
      <c r="C93" s="11" t="s">
        <v>68</v>
      </c>
      <c r="D93" s="11" t="s">
        <v>8</v>
      </c>
      <c r="E93" s="16">
        <v>192.89</v>
      </c>
      <c r="F93" s="11">
        <f>F88</f>
        <v>357.2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165</v>
      </c>
      <c r="B94" s="11" t="s">
        <v>105</v>
      </c>
      <c r="C94" s="11" t="s">
        <v>68</v>
      </c>
      <c r="D94" s="11" t="s">
        <v>28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15.75">
      <c r="A95" s="31" t="s">
        <v>166</v>
      </c>
      <c r="B95" s="11" t="s">
        <v>65</v>
      </c>
      <c r="C95" s="11" t="s">
        <v>68</v>
      </c>
      <c r="D95" s="11" t="s">
        <v>157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167</v>
      </c>
      <c r="B96" s="11" t="s">
        <v>106</v>
      </c>
      <c r="C96" s="11" t="s">
        <v>74</v>
      </c>
      <c r="D96" s="34">
        <f>E93/F93</f>
        <v>0.5400055991041434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30" customFormat="1" ht="63">
      <c r="A97" s="27" t="s">
        <v>168</v>
      </c>
      <c r="B97" s="28" t="s">
        <v>102</v>
      </c>
      <c r="C97" s="28" t="s">
        <v>68</v>
      </c>
      <c r="D97" s="28" t="s">
        <v>29</v>
      </c>
      <c r="E97" s="29"/>
      <c r="F97" s="1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s="17" customFormat="1" ht="15.75">
      <c r="A98" s="31" t="s">
        <v>169</v>
      </c>
      <c r="B98" s="11" t="s">
        <v>103</v>
      </c>
      <c r="C98" s="11" t="s">
        <v>74</v>
      </c>
      <c r="D98" s="11">
        <f>E99+E103+E107+E111+E115+E119+E123+E127+E131+E135+E139+E143+E147</f>
        <v>90738.6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31.5">
      <c r="A99" s="31" t="s">
        <v>170</v>
      </c>
      <c r="B99" s="11" t="s">
        <v>104</v>
      </c>
      <c r="C99" s="11" t="s">
        <v>68</v>
      </c>
      <c r="D99" s="11" t="s">
        <v>30</v>
      </c>
      <c r="E99" s="16">
        <v>1964.57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>
      <c r="A100" s="31" t="s">
        <v>171</v>
      </c>
      <c r="B100" s="11" t="s">
        <v>105</v>
      </c>
      <c r="C100" s="11" t="s">
        <v>68</v>
      </c>
      <c r="D100" s="11" t="s">
        <v>25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15.75">
      <c r="A101" s="31" t="s">
        <v>172</v>
      </c>
      <c r="B101" s="11" t="s">
        <v>65</v>
      </c>
      <c r="C101" s="11" t="s">
        <v>68</v>
      </c>
      <c r="D101" s="11" t="s">
        <v>12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173</v>
      </c>
      <c r="B102" s="11" t="s">
        <v>106</v>
      </c>
      <c r="C102" s="11" t="s">
        <v>74</v>
      </c>
      <c r="D102" s="34">
        <f>E99/E2</f>
        <v>0.4927809968144079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31.5">
      <c r="A103" s="31" t="s">
        <v>174</v>
      </c>
      <c r="B103" s="11" t="s">
        <v>104</v>
      </c>
      <c r="C103" s="11" t="s">
        <v>68</v>
      </c>
      <c r="D103" s="11" t="s">
        <v>31</v>
      </c>
      <c r="E103" s="16">
        <v>6359.7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5.75">
      <c r="A104" s="31" t="s">
        <v>175</v>
      </c>
      <c r="B104" s="11" t="s">
        <v>105</v>
      </c>
      <c r="C104" s="11" t="s">
        <v>68</v>
      </c>
      <c r="D104" s="11" t="s">
        <v>32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15.75">
      <c r="A105" s="31" t="s">
        <v>176</v>
      </c>
      <c r="B105" s="11" t="s">
        <v>65</v>
      </c>
      <c r="C105" s="11" t="s">
        <v>68</v>
      </c>
      <c r="D105" s="11" t="s">
        <v>12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177</v>
      </c>
      <c r="B106" s="11" t="s">
        <v>106</v>
      </c>
      <c r="C106" s="11" t="s">
        <v>74</v>
      </c>
      <c r="D106" s="34">
        <f>E103/E2</f>
        <v>1.5952291368801264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31.5">
      <c r="A107" s="31" t="s">
        <v>178</v>
      </c>
      <c r="B107" s="11" t="s">
        <v>104</v>
      </c>
      <c r="C107" s="11" t="s">
        <v>68</v>
      </c>
      <c r="D107" s="11" t="s">
        <v>3</v>
      </c>
      <c r="E107" s="16">
        <v>2987.49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179</v>
      </c>
      <c r="B108" s="11" t="s">
        <v>105</v>
      </c>
      <c r="C108" s="11" t="s">
        <v>68</v>
      </c>
      <c r="D108" s="11" t="s">
        <v>33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15.75">
      <c r="A109" s="31" t="s">
        <v>180</v>
      </c>
      <c r="B109" s="11" t="s">
        <v>65</v>
      </c>
      <c r="C109" s="11" t="s">
        <v>68</v>
      </c>
      <c r="D109" s="11" t="s">
        <v>12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181</v>
      </c>
      <c r="B110" s="11" t="s">
        <v>106</v>
      </c>
      <c r="C110" s="11" t="s">
        <v>74</v>
      </c>
      <c r="D110" s="34">
        <f>E107/E2</f>
        <v>0.7493641357513733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182</v>
      </c>
      <c r="B111" s="11" t="s">
        <v>104</v>
      </c>
      <c r="C111" s="11" t="s">
        <v>68</v>
      </c>
      <c r="D111" s="11" t="s">
        <v>2</v>
      </c>
      <c r="E111" s="16">
        <v>36354.22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183</v>
      </c>
      <c r="B112" s="11" t="s">
        <v>105</v>
      </c>
      <c r="C112" s="11" t="s">
        <v>68</v>
      </c>
      <c r="D112" s="11" t="s">
        <v>34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184</v>
      </c>
      <c r="B113" s="11" t="s">
        <v>65</v>
      </c>
      <c r="C113" s="11" t="s">
        <v>68</v>
      </c>
      <c r="D113" s="11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185</v>
      </c>
      <c r="B114" s="11" t="s">
        <v>106</v>
      </c>
      <c r="C114" s="11" t="s">
        <v>74</v>
      </c>
      <c r="D114" s="34">
        <f>E111/E2</f>
        <v>9.1188752602403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47.25">
      <c r="A115" s="31" t="s">
        <v>186</v>
      </c>
      <c r="B115" s="11" t="s">
        <v>104</v>
      </c>
      <c r="C115" s="11" t="s">
        <v>68</v>
      </c>
      <c r="D115" s="11" t="s">
        <v>35</v>
      </c>
      <c r="E115" s="16">
        <v>24375.23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187</v>
      </c>
      <c r="B116" s="11" t="s">
        <v>105</v>
      </c>
      <c r="C116" s="11" t="s">
        <v>68</v>
      </c>
      <c r="D116" s="11" t="s">
        <v>36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188</v>
      </c>
      <c r="B117" s="11" t="s">
        <v>65</v>
      </c>
      <c r="C117" s="11" t="s">
        <v>68</v>
      </c>
      <c r="D117" s="11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189</v>
      </c>
      <c r="B118" s="11" t="s">
        <v>106</v>
      </c>
      <c r="C118" s="11" t="s">
        <v>74</v>
      </c>
      <c r="D118" s="34">
        <f>E115/E2</f>
        <v>6.114137005543432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190</v>
      </c>
      <c r="B119" s="11" t="s">
        <v>104</v>
      </c>
      <c r="C119" s="11" t="s">
        <v>68</v>
      </c>
      <c r="D119" s="11" t="s">
        <v>37</v>
      </c>
      <c r="E119" s="16">
        <v>6789.35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191</v>
      </c>
      <c r="B120" s="11" t="s">
        <v>105</v>
      </c>
      <c r="C120" s="11" t="s">
        <v>68</v>
      </c>
      <c r="D120" s="11" t="s">
        <v>38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192</v>
      </c>
      <c r="B121" s="11" t="s">
        <v>65</v>
      </c>
      <c r="C121" s="11" t="s">
        <v>68</v>
      </c>
      <c r="D121" s="11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193</v>
      </c>
      <c r="B122" s="11" t="s">
        <v>106</v>
      </c>
      <c r="C122" s="11" t="s">
        <v>74</v>
      </c>
      <c r="D122" s="34">
        <f>E119/E2</f>
        <v>1.7029999749165978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194</v>
      </c>
      <c r="B123" s="11" t="s">
        <v>104</v>
      </c>
      <c r="C123" s="11" t="s">
        <v>68</v>
      </c>
      <c r="D123" s="11" t="s">
        <v>39</v>
      </c>
      <c r="E123" s="16">
        <v>5724.3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195</v>
      </c>
      <c r="B124" s="11" t="s">
        <v>105</v>
      </c>
      <c r="C124" s="11" t="s">
        <v>68</v>
      </c>
      <c r="D124" s="11" t="s">
        <v>27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196</v>
      </c>
      <c r="B125" s="11" t="s">
        <v>65</v>
      </c>
      <c r="C125" s="11" t="s">
        <v>68</v>
      </c>
      <c r="D125" s="11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197</v>
      </c>
      <c r="B126" s="11" t="s">
        <v>106</v>
      </c>
      <c r="C126" s="11" t="s">
        <v>74</v>
      </c>
      <c r="D126" s="34">
        <f>E123/E2</f>
        <v>1.4358491985852961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31.5">
      <c r="A127" s="31" t="s">
        <v>198</v>
      </c>
      <c r="B127" s="11" t="s">
        <v>104</v>
      </c>
      <c r="C127" s="11" t="s">
        <v>68</v>
      </c>
      <c r="D127" s="11" t="s">
        <v>40</v>
      </c>
      <c r="E127" s="16">
        <v>3461.62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199</v>
      </c>
      <c r="B128" s="11" t="s">
        <v>105</v>
      </c>
      <c r="C128" s="11" t="s">
        <v>68</v>
      </c>
      <c r="D128" s="11" t="s">
        <v>34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200</v>
      </c>
      <c r="B129" s="11" t="s">
        <v>65</v>
      </c>
      <c r="C129" s="11" t="s">
        <v>68</v>
      </c>
      <c r="D129" s="11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201</v>
      </c>
      <c r="B130" s="11" t="s">
        <v>106</v>
      </c>
      <c r="C130" s="11" t="s">
        <v>74</v>
      </c>
      <c r="D130" s="34">
        <f>E127/E2</f>
        <v>0.868292071136529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339</v>
      </c>
      <c r="B131" s="11" t="s">
        <v>104</v>
      </c>
      <c r="C131" s="11" t="s">
        <v>68</v>
      </c>
      <c r="D131" s="11" t="s">
        <v>321</v>
      </c>
      <c r="E131" s="16">
        <v>2722.12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340</v>
      </c>
      <c r="B132" s="11" t="s">
        <v>105</v>
      </c>
      <c r="C132" s="11" t="s">
        <v>68</v>
      </c>
      <c r="D132" s="11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341</v>
      </c>
      <c r="B133" s="11" t="s">
        <v>65</v>
      </c>
      <c r="C133" s="11" t="s">
        <v>68</v>
      </c>
      <c r="D133" s="11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342</v>
      </c>
      <c r="B134" s="11" t="s">
        <v>106</v>
      </c>
      <c r="C134" s="11" t="s">
        <v>74</v>
      </c>
      <c r="D134" s="34">
        <f>E131/E2</f>
        <v>0.6828003110341887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343</v>
      </c>
      <c r="B135" s="11" t="s">
        <v>104</v>
      </c>
      <c r="C135" s="11" t="s">
        <v>68</v>
      </c>
      <c r="D135" s="34" t="s">
        <v>320</v>
      </c>
      <c r="E135" s="16"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344</v>
      </c>
      <c r="B136" s="11" t="s">
        <v>105</v>
      </c>
      <c r="C136" s="11" t="s">
        <v>68</v>
      </c>
      <c r="D136" s="34" t="s">
        <v>34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345</v>
      </c>
      <c r="B137" s="11" t="s">
        <v>65</v>
      </c>
      <c r="C137" s="11" t="s">
        <v>68</v>
      </c>
      <c r="D137" s="34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346</v>
      </c>
      <c r="B138" s="11" t="s">
        <v>106</v>
      </c>
      <c r="C138" s="11" t="s">
        <v>74</v>
      </c>
      <c r="D138" s="34">
        <f>E135/E2</f>
        <v>0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347</v>
      </c>
      <c r="B139" s="11" t="s">
        <v>104</v>
      </c>
      <c r="C139" s="11" t="s">
        <v>68</v>
      </c>
      <c r="D139" s="34" t="s">
        <v>322</v>
      </c>
      <c r="E139" s="16">
        <v>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348</v>
      </c>
      <c r="B140" s="11" t="s">
        <v>105</v>
      </c>
      <c r="C140" s="11" t="s">
        <v>68</v>
      </c>
      <c r="D140" s="34" t="s">
        <v>27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349</v>
      </c>
      <c r="B141" s="11" t="s">
        <v>65</v>
      </c>
      <c r="C141" s="11" t="s">
        <v>68</v>
      </c>
      <c r="D141" s="34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350</v>
      </c>
      <c r="B142" s="11" t="s">
        <v>106</v>
      </c>
      <c r="C142" s="11" t="s">
        <v>74</v>
      </c>
      <c r="D142" s="34">
        <f>E139/E2</f>
        <v>0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351</v>
      </c>
      <c r="B143" s="11" t="s">
        <v>104</v>
      </c>
      <c r="C143" s="11" t="s">
        <v>68</v>
      </c>
      <c r="D143" s="34" t="s">
        <v>319</v>
      </c>
      <c r="E143" s="16">
        <v>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352</v>
      </c>
      <c r="B144" s="11" t="s">
        <v>105</v>
      </c>
      <c r="C144" s="11" t="s">
        <v>68</v>
      </c>
      <c r="D144" s="34" t="s">
        <v>27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353</v>
      </c>
      <c r="B145" s="11" t="s">
        <v>65</v>
      </c>
      <c r="C145" s="11" t="s">
        <v>68</v>
      </c>
      <c r="D145" s="34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354</v>
      </c>
      <c r="B146" s="11" t="s">
        <v>106</v>
      </c>
      <c r="C146" s="11" t="s">
        <v>74</v>
      </c>
      <c r="D146" s="34">
        <f>E143/E2</f>
        <v>0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355</v>
      </c>
      <c r="B147" s="11" t="s">
        <v>104</v>
      </c>
      <c r="C147" s="11" t="s">
        <v>68</v>
      </c>
      <c r="D147" s="11" t="s">
        <v>316</v>
      </c>
      <c r="E147" s="16">
        <v>0</v>
      </c>
      <c r="F147" s="36"/>
      <c r="G147" s="37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356</v>
      </c>
      <c r="B148" s="11" t="s">
        <v>105</v>
      </c>
      <c r="C148" s="11" t="s">
        <v>68</v>
      </c>
      <c r="D148" s="11" t="s">
        <v>27</v>
      </c>
      <c r="E148" s="16"/>
      <c r="F148" s="3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357</v>
      </c>
      <c r="B149" s="11" t="s">
        <v>65</v>
      </c>
      <c r="C149" s="11" t="s">
        <v>68</v>
      </c>
      <c r="D149" s="11" t="s">
        <v>12</v>
      </c>
      <c r="E149" s="16"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358</v>
      </c>
      <c r="B150" s="11" t="s">
        <v>106</v>
      </c>
      <c r="C150" s="11" t="s">
        <v>74</v>
      </c>
      <c r="D150" s="34">
        <f>E149/E2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47.25">
      <c r="A151" s="27" t="s">
        <v>202</v>
      </c>
      <c r="B151" s="28" t="s">
        <v>102</v>
      </c>
      <c r="C151" s="28" t="s">
        <v>68</v>
      </c>
      <c r="D151" s="28" t="s">
        <v>41</v>
      </c>
      <c r="E151" s="29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203</v>
      </c>
      <c r="B152" s="11" t="s">
        <v>103</v>
      </c>
      <c r="C152" s="11" t="s">
        <v>74</v>
      </c>
      <c r="D152" s="11">
        <f>E153+E157+E161+E165+E169+E173+E177+E181+E185+E189</f>
        <v>36809.880000000005</v>
      </c>
      <c r="E152" s="29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31.5">
      <c r="A153" s="31" t="s">
        <v>204</v>
      </c>
      <c r="B153" s="11" t="s">
        <v>104</v>
      </c>
      <c r="C153" s="11" t="s">
        <v>68</v>
      </c>
      <c r="D153" s="11" t="s">
        <v>42</v>
      </c>
      <c r="E153" s="29">
        <v>2770.9</v>
      </c>
      <c r="F153" s="16">
        <v>1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205</v>
      </c>
      <c r="B154" s="11" t="s">
        <v>105</v>
      </c>
      <c r="C154" s="11" t="s">
        <v>68</v>
      </c>
      <c r="D154" s="11" t="s">
        <v>43</v>
      </c>
      <c r="E154" s="29">
        <f>E153/E155</f>
        <v>11</v>
      </c>
      <c r="F154" s="39">
        <f>E154</f>
        <v>11</v>
      </c>
      <c r="G154" s="38" t="s">
        <v>367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15.75">
      <c r="A155" s="31" t="s">
        <v>206</v>
      </c>
      <c r="B155" s="11" t="s">
        <v>65</v>
      </c>
      <c r="C155" s="11" t="s">
        <v>68</v>
      </c>
      <c r="D155" s="11" t="s">
        <v>22</v>
      </c>
      <c r="E155" s="16">
        <v>251.9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207</v>
      </c>
      <c r="B156" s="11" t="s">
        <v>106</v>
      </c>
      <c r="C156" s="11" t="s">
        <v>74</v>
      </c>
      <c r="D156" s="34">
        <f>E153/E154</f>
        <v>251.9</v>
      </c>
      <c r="E156" s="29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31.5">
      <c r="A157" s="31"/>
      <c r="B157" s="11" t="s">
        <v>104</v>
      </c>
      <c r="C157" s="11" t="s">
        <v>68</v>
      </c>
      <c r="D157" s="11" t="s">
        <v>368</v>
      </c>
      <c r="E157" s="29">
        <v>1061.55</v>
      </c>
      <c r="F157" s="16">
        <v>1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/>
      <c r="B158" s="11" t="s">
        <v>105</v>
      </c>
      <c r="C158" s="11" t="s">
        <v>68</v>
      </c>
      <c r="D158" s="11" t="s">
        <v>43</v>
      </c>
      <c r="E158" s="29">
        <f>E157/E159</f>
        <v>2.9999999999999996</v>
      </c>
      <c r="F158" s="39">
        <f>E158</f>
        <v>2.9999999999999996</v>
      </c>
      <c r="G158" s="38" t="s">
        <v>367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15.75">
      <c r="A159" s="31"/>
      <c r="B159" s="11" t="s">
        <v>65</v>
      </c>
      <c r="C159" s="11" t="s">
        <v>68</v>
      </c>
      <c r="D159" s="11" t="s">
        <v>22</v>
      </c>
      <c r="E159" s="29">
        <v>353.85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1" t="s">
        <v>106</v>
      </c>
      <c r="C160" s="11" t="s">
        <v>74</v>
      </c>
      <c r="D160" s="34">
        <f>E157/E158</f>
        <v>353.85</v>
      </c>
      <c r="E160" s="29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31.5">
      <c r="A161" s="31" t="s">
        <v>208</v>
      </c>
      <c r="B161" s="11" t="s">
        <v>104</v>
      </c>
      <c r="C161" s="11" t="s">
        <v>68</v>
      </c>
      <c r="D161" s="11" t="s">
        <v>44</v>
      </c>
      <c r="E161" s="16">
        <v>185.93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209</v>
      </c>
      <c r="B162" s="11" t="s">
        <v>105</v>
      </c>
      <c r="C162" s="11" t="s">
        <v>68</v>
      </c>
      <c r="D162" s="11" t="s">
        <v>27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15.75">
      <c r="A163" s="31" t="s">
        <v>210</v>
      </c>
      <c r="B163" s="11" t="s">
        <v>65</v>
      </c>
      <c r="C163" s="11" t="s">
        <v>68</v>
      </c>
      <c r="D163" s="11" t="s">
        <v>12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211</v>
      </c>
      <c r="B164" s="11" t="s">
        <v>106</v>
      </c>
      <c r="C164" s="11" t="s">
        <v>74</v>
      </c>
      <c r="D164" s="34">
        <f>E161/E2</f>
        <v>0.046637569919983954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31.5">
      <c r="A165" s="31" t="s">
        <v>212</v>
      </c>
      <c r="B165" s="11" t="s">
        <v>104</v>
      </c>
      <c r="C165" s="11" t="s">
        <v>68</v>
      </c>
      <c r="D165" s="11" t="s">
        <v>45</v>
      </c>
      <c r="E165" s="16">
        <v>46.22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213</v>
      </c>
      <c r="B166" s="11" t="s">
        <v>105</v>
      </c>
      <c r="C166" s="11" t="s">
        <v>68</v>
      </c>
      <c r="D166" s="11" t="s">
        <v>27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15.75">
      <c r="A167" s="31" t="s">
        <v>214</v>
      </c>
      <c r="B167" s="11" t="s">
        <v>65</v>
      </c>
      <c r="C167" s="11" t="s">
        <v>68</v>
      </c>
      <c r="D167" s="11" t="s">
        <v>12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215</v>
      </c>
      <c r="B168" s="11" t="s">
        <v>106</v>
      </c>
      <c r="C168" s="11" t="s">
        <v>74</v>
      </c>
      <c r="D168" s="34">
        <f>E165/E2</f>
        <v>0.011593548548925177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216</v>
      </c>
      <c r="B169" s="11" t="s">
        <v>104</v>
      </c>
      <c r="C169" s="11" t="s">
        <v>68</v>
      </c>
      <c r="D169" s="11" t="s">
        <v>46</v>
      </c>
      <c r="E169" s="16">
        <v>5733.83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217</v>
      </c>
      <c r="B170" s="11" t="s">
        <v>105</v>
      </c>
      <c r="C170" s="11" t="s">
        <v>68</v>
      </c>
      <c r="D170" s="11" t="s">
        <v>27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218</v>
      </c>
      <c r="B171" s="11" t="s">
        <v>65</v>
      </c>
      <c r="C171" s="11" t="s">
        <v>68</v>
      </c>
      <c r="D171" s="11" t="s">
        <v>12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219</v>
      </c>
      <c r="B172" s="11" t="s">
        <v>106</v>
      </c>
      <c r="C172" s="11" t="s">
        <v>74</v>
      </c>
      <c r="D172" s="34">
        <f>E169/E2</f>
        <v>1.4382396468256955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 t="s">
        <v>220</v>
      </c>
      <c r="B173" s="11" t="s">
        <v>104</v>
      </c>
      <c r="C173" s="11" t="s">
        <v>68</v>
      </c>
      <c r="D173" s="11" t="s">
        <v>307</v>
      </c>
      <c r="E173" s="16">
        <f>444.73+877.89+311.41</f>
        <v>1634.03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221</v>
      </c>
      <c r="B174" s="11" t="s">
        <v>105</v>
      </c>
      <c r="C174" s="11" t="s">
        <v>68</v>
      </c>
      <c r="D174" s="11" t="s">
        <v>27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 t="s">
        <v>223</v>
      </c>
      <c r="B175" s="11" t="s">
        <v>65</v>
      </c>
      <c r="C175" s="11" t="s">
        <v>68</v>
      </c>
      <c r="D175" s="11" t="s">
        <v>12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224</v>
      </c>
      <c r="B176" s="11" t="s">
        <v>106</v>
      </c>
      <c r="C176" s="11" t="s">
        <v>74</v>
      </c>
      <c r="D176" s="34">
        <f>E173/E2</f>
        <v>0.40987031881004343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1" t="s">
        <v>104</v>
      </c>
      <c r="C177" s="11" t="s">
        <v>68</v>
      </c>
      <c r="D177" s="11" t="s">
        <v>47</v>
      </c>
      <c r="E177" s="16">
        <f>119.64+10731.34+363.86</f>
        <v>11214.84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222</v>
      </c>
      <c r="B178" s="11" t="s">
        <v>105</v>
      </c>
      <c r="C178" s="11" t="s">
        <v>68</v>
      </c>
      <c r="D178" s="11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226</v>
      </c>
      <c r="B179" s="11" t="s">
        <v>65</v>
      </c>
      <c r="C179" s="11" t="s">
        <v>68</v>
      </c>
      <c r="D179" s="11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227</v>
      </c>
      <c r="B180" s="11" t="s">
        <v>106</v>
      </c>
      <c r="C180" s="11" t="s">
        <v>74</v>
      </c>
      <c r="D180" s="34">
        <f>E177/E2</f>
        <v>2.813063435924449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228</v>
      </c>
      <c r="B181" s="11" t="s">
        <v>104</v>
      </c>
      <c r="C181" s="11" t="s">
        <v>68</v>
      </c>
      <c r="D181" s="11" t="s">
        <v>48</v>
      </c>
      <c r="E181" s="16">
        <v>409.52</v>
      </c>
      <c r="F181" s="16" t="s">
        <v>317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229</v>
      </c>
      <c r="B182" s="11" t="s">
        <v>105</v>
      </c>
      <c r="C182" s="11" t="s">
        <v>68</v>
      </c>
      <c r="D182" s="11" t="s">
        <v>27</v>
      </c>
      <c r="E182" s="16"/>
      <c r="F182" s="16" t="s">
        <v>12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230</v>
      </c>
      <c r="B183" s="11" t="s">
        <v>65</v>
      </c>
      <c r="C183" s="11" t="s">
        <v>68</v>
      </c>
      <c r="D183" s="11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231</v>
      </c>
      <c r="B184" s="11" t="s">
        <v>106</v>
      </c>
      <c r="C184" s="11" t="s">
        <v>74</v>
      </c>
      <c r="D184" s="34">
        <f>E181/E2</f>
        <v>0.10272154915092684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232</v>
      </c>
      <c r="B185" s="11" t="s">
        <v>104</v>
      </c>
      <c r="C185" s="11" t="s">
        <v>68</v>
      </c>
      <c r="D185" s="11" t="s">
        <v>49</v>
      </c>
      <c r="E185" s="16">
        <f>7055.25+1269.09+1078.87+2964.52+1385.33</f>
        <v>13753.06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233</v>
      </c>
      <c r="B186" s="11" t="s">
        <v>105</v>
      </c>
      <c r="C186" s="11" t="s">
        <v>68</v>
      </c>
      <c r="D186" s="11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234</v>
      </c>
      <c r="B187" s="11" t="s">
        <v>65</v>
      </c>
      <c r="C187" s="11" t="s">
        <v>68</v>
      </c>
      <c r="D187" s="11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235</v>
      </c>
      <c r="B188" s="11" t="s">
        <v>106</v>
      </c>
      <c r="C188" s="11" t="s">
        <v>74</v>
      </c>
      <c r="D188" s="34">
        <f>E185/E2</f>
        <v>3.4497353701056013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/>
      <c r="B189" s="11" t="s">
        <v>104</v>
      </c>
      <c r="C189" s="11" t="s">
        <v>68</v>
      </c>
      <c r="D189" s="34" t="s">
        <v>363</v>
      </c>
      <c r="E189" s="16"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/>
      <c r="B190" s="11" t="s">
        <v>105</v>
      </c>
      <c r="C190" s="11" t="s">
        <v>68</v>
      </c>
      <c r="D190" s="34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/>
      <c r="B191" s="11" t="s">
        <v>65</v>
      </c>
      <c r="C191" s="11" t="s">
        <v>68</v>
      </c>
      <c r="D191" s="34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/>
      <c r="B192" s="11" t="s">
        <v>106</v>
      </c>
      <c r="C192" s="11" t="s">
        <v>74</v>
      </c>
      <c r="D192" s="34">
        <f>E189/E2</f>
        <v>0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47.25">
      <c r="A193" s="27" t="s">
        <v>270</v>
      </c>
      <c r="B193" s="28" t="s">
        <v>102</v>
      </c>
      <c r="C193" s="28" t="s">
        <v>68</v>
      </c>
      <c r="D193" s="28" t="s">
        <v>50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8.75">
      <c r="A194" s="31" t="s">
        <v>236</v>
      </c>
      <c r="B194" s="11" t="s">
        <v>103</v>
      </c>
      <c r="C194" s="11" t="s">
        <v>74</v>
      </c>
      <c r="D194" s="11">
        <f>E195+E199+E203+E207+E211+E215+E219+E223+E227+E231</f>
        <v>0</v>
      </c>
      <c r="E194" s="16"/>
      <c r="F194" s="40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31.5">
      <c r="A195" s="31" t="s">
        <v>237</v>
      </c>
      <c r="B195" s="11" t="s">
        <v>104</v>
      </c>
      <c r="C195" s="11" t="s">
        <v>68</v>
      </c>
      <c r="D195" s="11" t="s">
        <v>51</v>
      </c>
      <c r="E195" s="16">
        <v>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266</v>
      </c>
      <c r="B196" s="11" t="s">
        <v>105</v>
      </c>
      <c r="C196" s="11" t="s">
        <v>68</v>
      </c>
      <c r="D196" s="11" t="s">
        <v>27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15.75">
      <c r="A197" s="31" t="s">
        <v>238</v>
      </c>
      <c r="B197" s="11" t="s">
        <v>65</v>
      </c>
      <c r="C197" s="11" t="s">
        <v>68</v>
      </c>
      <c r="D197" s="11" t="s">
        <v>12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239</v>
      </c>
      <c r="B198" s="11" t="s">
        <v>106</v>
      </c>
      <c r="C198" s="11" t="s">
        <v>74</v>
      </c>
      <c r="D198" s="11">
        <v>0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31.5">
      <c r="A199" s="31" t="s">
        <v>240</v>
      </c>
      <c r="B199" s="11" t="s">
        <v>104</v>
      </c>
      <c r="C199" s="11" t="s">
        <v>68</v>
      </c>
      <c r="D199" s="11" t="s">
        <v>53</v>
      </c>
      <c r="E199" s="16">
        <v>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241</v>
      </c>
      <c r="B200" s="11" t="s">
        <v>105</v>
      </c>
      <c r="C200" s="11" t="s">
        <v>68</v>
      </c>
      <c r="D200" s="11" t="s">
        <v>27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15.75">
      <c r="A201" s="31" t="s">
        <v>242</v>
      </c>
      <c r="B201" s="11" t="s">
        <v>65</v>
      </c>
      <c r="C201" s="11" t="s">
        <v>68</v>
      </c>
      <c r="D201" s="11" t="s">
        <v>12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243</v>
      </c>
      <c r="B202" s="11" t="s">
        <v>106</v>
      </c>
      <c r="C202" s="11" t="s">
        <v>74</v>
      </c>
      <c r="D202" s="34">
        <f>E199/E2</f>
        <v>0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31.5">
      <c r="A203" s="31" t="s">
        <v>244</v>
      </c>
      <c r="B203" s="11" t="s">
        <v>104</v>
      </c>
      <c r="C203" s="11" t="s">
        <v>68</v>
      </c>
      <c r="D203" s="11" t="s">
        <v>52</v>
      </c>
      <c r="E203" s="16">
        <v>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245</v>
      </c>
      <c r="B204" s="11" t="s">
        <v>105</v>
      </c>
      <c r="C204" s="11" t="s">
        <v>68</v>
      </c>
      <c r="D204" s="11" t="s">
        <v>27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15.75">
      <c r="A205" s="31" t="s">
        <v>246</v>
      </c>
      <c r="B205" s="11" t="s">
        <v>65</v>
      </c>
      <c r="C205" s="11" t="s">
        <v>68</v>
      </c>
      <c r="D205" s="11" t="s">
        <v>12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247</v>
      </c>
      <c r="B206" s="11" t="s">
        <v>106</v>
      </c>
      <c r="C206" s="11" t="s">
        <v>74</v>
      </c>
      <c r="D206" s="34">
        <f>E203/E2</f>
        <v>0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31.5">
      <c r="A207" s="31" t="s">
        <v>248</v>
      </c>
      <c r="B207" s="11" t="s">
        <v>104</v>
      </c>
      <c r="C207" s="11" t="s">
        <v>68</v>
      </c>
      <c r="D207" s="11" t="s">
        <v>271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249</v>
      </c>
      <c r="B208" s="11" t="s">
        <v>105</v>
      </c>
      <c r="C208" s="11" t="s">
        <v>68</v>
      </c>
      <c r="D208" s="11" t="s">
        <v>27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15.75">
      <c r="A209" s="31" t="s">
        <v>250</v>
      </c>
      <c r="B209" s="11" t="s">
        <v>65</v>
      </c>
      <c r="C209" s="11" t="s">
        <v>68</v>
      </c>
      <c r="D209" s="11" t="s">
        <v>12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251</v>
      </c>
      <c r="B210" s="11" t="s">
        <v>106</v>
      </c>
      <c r="C210" s="11" t="s">
        <v>74</v>
      </c>
      <c r="D210" s="11">
        <v>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252</v>
      </c>
      <c r="B211" s="11" t="s">
        <v>104</v>
      </c>
      <c r="C211" s="11" t="s">
        <v>68</v>
      </c>
      <c r="D211" s="11" t="s">
        <v>323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253</v>
      </c>
      <c r="B212" s="11" t="s">
        <v>105</v>
      </c>
      <c r="C212" s="11" t="s">
        <v>68</v>
      </c>
      <c r="D212" s="11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254</v>
      </c>
      <c r="B213" s="11" t="s">
        <v>65</v>
      </c>
      <c r="C213" s="11" t="s">
        <v>68</v>
      </c>
      <c r="D213" s="11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255</v>
      </c>
      <c r="B214" s="11" t="s">
        <v>106</v>
      </c>
      <c r="C214" s="11" t="s">
        <v>74</v>
      </c>
      <c r="D214" s="34">
        <f>E211/E2</f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256</v>
      </c>
      <c r="B215" s="11" t="s">
        <v>104</v>
      </c>
      <c r="C215" s="11" t="s">
        <v>68</v>
      </c>
      <c r="D215" s="11" t="s">
        <v>1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257</v>
      </c>
      <c r="B216" s="11" t="s">
        <v>105</v>
      </c>
      <c r="C216" s="11" t="s">
        <v>68</v>
      </c>
      <c r="D216" s="11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258</v>
      </c>
      <c r="B217" s="11" t="s">
        <v>65</v>
      </c>
      <c r="C217" s="11" t="s">
        <v>68</v>
      </c>
      <c r="D217" s="11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259</v>
      </c>
      <c r="B218" s="11" t="s">
        <v>106</v>
      </c>
      <c r="C218" s="11" t="s">
        <v>74</v>
      </c>
      <c r="D218" s="34">
        <f>E215/E2</f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260</v>
      </c>
      <c r="B219" s="11" t="s">
        <v>104</v>
      </c>
      <c r="C219" s="11" t="s">
        <v>68</v>
      </c>
      <c r="D219" s="11" t="s">
        <v>0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261</v>
      </c>
      <c r="B220" s="11" t="s">
        <v>105</v>
      </c>
      <c r="C220" s="11" t="s">
        <v>68</v>
      </c>
      <c r="D220" s="11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262</v>
      </c>
      <c r="B221" s="11" t="s">
        <v>65</v>
      </c>
      <c r="C221" s="11" t="s">
        <v>68</v>
      </c>
      <c r="D221" s="11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263</v>
      </c>
      <c r="B222" s="11" t="s">
        <v>106</v>
      </c>
      <c r="C222" s="11" t="s">
        <v>74</v>
      </c>
      <c r="D222" s="34">
        <f>E219/E2</f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1" t="s">
        <v>104</v>
      </c>
      <c r="C223" s="11" t="s">
        <v>68</v>
      </c>
      <c r="D223" s="11" t="s">
        <v>54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267</v>
      </c>
      <c r="B224" s="11" t="s">
        <v>105</v>
      </c>
      <c r="C224" s="11" t="s">
        <v>68</v>
      </c>
      <c r="D224" s="11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268</v>
      </c>
      <c r="B225" s="11" t="s">
        <v>65</v>
      </c>
      <c r="C225" s="11" t="s">
        <v>68</v>
      </c>
      <c r="D225" s="11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269</v>
      </c>
      <c r="B226" s="11" t="s">
        <v>106</v>
      </c>
      <c r="C226" s="11" t="s">
        <v>74</v>
      </c>
      <c r="D226" s="34">
        <f>E223/E2</f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272</v>
      </c>
      <c r="B227" s="11" t="s">
        <v>104</v>
      </c>
      <c r="C227" s="11" t="s">
        <v>68</v>
      </c>
      <c r="D227" s="11" t="s">
        <v>55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273</v>
      </c>
      <c r="B228" s="11" t="s">
        <v>105</v>
      </c>
      <c r="C228" s="11" t="s">
        <v>68</v>
      </c>
      <c r="D228" s="11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274</v>
      </c>
      <c r="B229" s="11" t="s">
        <v>65</v>
      </c>
      <c r="C229" s="11" t="s">
        <v>68</v>
      </c>
      <c r="D229" s="11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275</v>
      </c>
      <c r="B230" s="11" t="s">
        <v>106</v>
      </c>
      <c r="C230" s="11" t="s">
        <v>74</v>
      </c>
      <c r="D230" s="34">
        <f>E227/E2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359</v>
      </c>
      <c r="B231" s="11" t="s">
        <v>104</v>
      </c>
      <c r="C231" s="11" t="s">
        <v>68</v>
      </c>
      <c r="D231" s="11" t="s">
        <v>56</v>
      </c>
      <c r="E231" s="16">
        <v>0</v>
      </c>
      <c r="F231" s="16" t="s">
        <v>318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360</v>
      </c>
      <c r="B232" s="11" t="s">
        <v>105</v>
      </c>
      <c r="C232" s="11" t="s">
        <v>68</v>
      </c>
      <c r="D232" s="11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361</v>
      </c>
      <c r="B233" s="11" t="s">
        <v>65</v>
      </c>
      <c r="C233" s="11" t="s">
        <v>68</v>
      </c>
      <c r="D233" s="11" t="s">
        <v>308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362</v>
      </c>
      <c r="B234" s="11" t="s">
        <v>106</v>
      </c>
      <c r="C234" s="11" t="s">
        <v>74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15.75">
      <c r="A235" s="31"/>
      <c r="B235" s="28" t="s">
        <v>264</v>
      </c>
      <c r="C235" s="11" t="s">
        <v>74</v>
      </c>
      <c r="D235" s="41">
        <f>SUM(D78,D28,D34,D60,D66,D72,D88,D98,D152,D194)</f>
        <v>454161.67000000004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4" ht="15.75">
      <c r="A236" s="12" t="s">
        <v>276</v>
      </c>
      <c r="B236" s="12"/>
      <c r="C236" s="12"/>
      <c r="D236" s="12"/>
    </row>
    <row r="237" spans="1:5" ht="15.75">
      <c r="A237" s="9" t="s">
        <v>277</v>
      </c>
      <c r="B237" s="10" t="s">
        <v>278</v>
      </c>
      <c r="C237" s="10" t="s">
        <v>279</v>
      </c>
      <c r="D237" s="10">
        <v>3</v>
      </c>
      <c r="E237" s="4" t="s">
        <v>326</v>
      </c>
    </row>
    <row r="238" spans="1:5" ht="15.75">
      <c r="A238" s="9" t="s">
        <v>280</v>
      </c>
      <c r="B238" s="10" t="s">
        <v>281</v>
      </c>
      <c r="C238" s="10" t="s">
        <v>279</v>
      </c>
      <c r="D238" s="10">
        <v>3</v>
      </c>
      <c r="E238" s="4" t="s">
        <v>326</v>
      </c>
    </row>
    <row r="239" spans="1:5" ht="15.75">
      <c r="A239" s="9" t="s">
        <v>282</v>
      </c>
      <c r="B239" s="10" t="s">
        <v>283</v>
      </c>
      <c r="C239" s="10" t="s">
        <v>279</v>
      </c>
      <c r="D239" s="10">
        <v>0</v>
      </c>
      <c r="E239" s="4" t="s">
        <v>326</v>
      </c>
    </row>
    <row r="240" spans="1:5" ht="15.75">
      <c r="A240" s="9" t="s">
        <v>284</v>
      </c>
      <c r="B240" s="10" t="s">
        <v>285</v>
      </c>
      <c r="C240" s="10" t="s">
        <v>74</v>
      </c>
      <c r="D240" s="10">
        <v>-13213.83</v>
      </c>
      <c r="E240" s="4" t="s">
        <v>326</v>
      </c>
    </row>
    <row r="241" spans="1:4" ht="15.75">
      <c r="A241" s="12" t="s">
        <v>286</v>
      </c>
      <c r="B241" s="12"/>
      <c r="C241" s="12"/>
      <c r="D241" s="12"/>
    </row>
    <row r="242" spans="1:5" ht="31.5">
      <c r="A242" s="9" t="s">
        <v>287</v>
      </c>
      <c r="B242" s="10" t="s">
        <v>73</v>
      </c>
      <c r="C242" s="10" t="s">
        <v>74</v>
      </c>
      <c r="D242" s="10">
        <v>0</v>
      </c>
      <c r="E242" s="4" t="s">
        <v>365</v>
      </c>
    </row>
    <row r="243" spans="1:5" ht="31.5">
      <c r="A243" s="9" t="s">
        <v>288</v>
      </c>
      <c r="B243" s="10" t="s">
        <v>75</v>
      </c>
      <c r="C243" s="10" t="s">
        <v>74</v>
      </c>
      <c r="D243" s="10">
        <v>0</v>
      </c>
      <c r="E243" s="4" t="s">
        <v>365</v>
      </c>
    </row>
    <row r="244" spans="1:5" ht="31.5">
      <c r="A244" s="9" t="s">
        <v>289</v>
      </c>
      <c r="B244" s="10" t="s">
        <v>77</v>
      </c>
      <c r="C244" s="10" t="s">
        <v>74</v>
      </c>
      <c r="D244" s="10">
        <v>0</v>
      </c>
      <c r="E244" s="4" t="s">
        <v>365</v>
      </c>
    </row>
    <row r="245" spans="1:5" ht="31.5">
      <c r="A245" s="9" t="s">
        <v>290</v>
      </c>
      <c r="B245" s="10" t="s">
        <v>97</v>
      </c>
      <c r="C245" s="10" t="s">
        <v>74</v>
      </c>
      <c r="D245" s="10">
        <v>0</v>
      </c>
      <c r="E245" s="4" t="s">
        <v>365</v>
      </c>
    </row>
    <row r="246" spans="1:5" ht="31.5">
      <c r="A246" s="9" t="s">
        <v>291</v>
      </c>
      <c r="B246" s="10" t="s">
        <v>292</v>
      </c>
      <c r="C246" s="10" t="s">
        <v>74</v>
      </c>
      <c r="D246" s="10">
        <v>0</v>
      </c>
      <c r="E246" s="4" t="s">
        <v>365</v>
      </c>
    </row>
    <row r="247" spans="1:5" ht="31.5">
      <c r="A247" s="9" t="s">
        <v>293</v>
      </c>
      <c r="B247" s="10" t="s">
        <v>99</v>
      </c>
      <c r="C247" s="10" t="s">
        <v>74</v>
      </c>
      <c r="D247" s="10">
        <v>0</v>
      </c>
      <c r="E247" s="4" t="s">
        <v>365</v>
      </c>
    </row>
    <row r="248" spans="1:4" ht="15.75">
      <c r="A248" s="12" t="s">
        <v>294</v>
      </c>
      <c r="B248" s="12"/>
      <c r="C248" s="12"/>
      <c r="D248" s="12"/>
    </row>
    <row r="249" spans="1:5" ht="31.5">
      <c r="A249" s="9" t="s">
        <v>295</v>
      </c>
      <c r="B249" s="10" t="s">
        <v>278</v>
      </c>
      <c r="C249" s="10" t="s">
        <v>279</v>
      </c>
      <c r="D249" s="10">
        <v>0</v>
      </c>
      <c r="E249" s="4" t="s">
        <v>365</v>
      </c>
    </row>
    <row r="250" spans="1:5" ht="31.5">
      <c r="A250" s="9" t="s">
        <v>296</v>
      </c>
      <c r="B250" s="10" t="s">
        <v>281</v>
      </c>
      <c r="C250" s="10" t="s">
        <v>279</v>
      </c>
      <c r="D250" s="10">
        <v>0</v>
      </c>
      <c r="E250" s="4" t="s">
        <v>365</v>
      </c>
    </row>
    <row r="251" spans="1:5" ht="31.5">
      <c r="A251" s="9" t="s">
        <v>297</v>
      </c>
      <c r="B251" s="10" t="s">
        <v>298</v>
      </c>
      <c r="C251" s="10" t="s">
        <v>279</v>
      </c>
      <c r="D251" s="10">
        <v>0</v>
      </c>
      <c r="E251" s="4" t="s">
        <v>365</v>
      </c>
    </row>
    <row r="252" spans="1:5" ht="31.5">
      <c r="A252" s="9" t="s">
        <v>299</v>
      </c>
      <c r="B252" s="10" t="s">
        <v>285</v>
      </c>
      <c r="C252" s="10" t="s">
        <v>74</v>
      </c>
      <c r="D252" s="10">
        <v>0</v>
      </c>
      <c r="E252" s="4" t="s">
        <v>365</v>
      </c>
    </row>
    <row r="253" spans="1:4" ht="15.75">
      <c r="A253" s="12" t="s">
        <v>300</v>
      </c>
      <c r="B253" s="12"/>
      <c r="C253" s="12"/>
      <c r="D253" s="12"/>
    </row>
    <row r="254" spans="1:5" ht="15.75">
      <c r="A254" s="9" t="s">
        <v>301</v>
      </c>
      <c r="B254" s="10" t="s">
        <v>302</v>
      </c>
      <c r="C254" s="10" t="s">
        <v>279</v>
      </c>
      <c r="D254" s="10">
        <v>4</v>
      </c>
      <c r="E254" s="4" t="s">
        <v>364</v>
      </c>
    </row>
    <row r="255" spans="1:5" ht="15.75">
      <c r="A255" s="9" t="s">
        <v>303</v>
      </c>
      <c r="B255" s="10" t="s">
        <v>304</v>
      </c>
      <c r="C255" s="10" t="s">
        <v>279</v>
      </c>
      <c r="D255" s="10">
        <v>10</v>
      </c>
      <c r="E255" s="4" t="s">
        <v>364</v>
      </c>
    </row>
    <row r="256" spans="1:5" ht="31.5">
      <c r="A256" s="9" t="s">
        <v>305</v>
      </c>
      <c r="B256" s="10" t="s">
        <v>306</v>
      </c>
      <c r="C256" s="10" t="s">
        <v>74</v>
      </c>
      <c r="D256" s="10">
        <v>349622.51</v>
      </c>
      <c r="E256" s="4" t="s">
        <v>364</v>
      </c>
    </row>
    <row r="260" spans="1:4" ht="15.75">
      <c r="A260" s="42" t="s">
        <v>373</v>
      </c>
      <c r="B260" s="42"/>
      <c r="D260" s="43" t="s">
        <v>374</v>
      </c>
    </row>
  </sheetData>
  <sheetProtection/>
  <mergeCells count="9">
    <mergeCell ref="A260:B260"/>
    <mergeCell ref="F89:F90"/>
    <mergeCell ref="A253:D253"/>
    <mergeCell ref="A2:D2"/>
    <mergeCell ref="A26:D26"/>
    <mergeCell ref="A8:D8"/>
    <mergeCell ref="A236:D236"/>
    <mergeCell ref="A241:D241"/>
    <mergeCell ref="A248:D24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2017-04-11T06:55:16Z</dcterms:modified>
  <cp:category/>
  <cp:version/>
  <cp:contentType/>
  <cp:contentStatus/>
</cp:coreProperties>
</file>