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<sst xmlns="http://schemas.openxmlformats.org/spreadsheetml/2006/main" count="973" uniqueCount="391">
  <si>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</si>
  <si>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</si>
  <si>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</si>
  <si>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</si>
  <si>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</si>
  <si>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</si>
  <si>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</si>
  <si>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</si>
  <si>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</si>
  <si>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</si>
  <si>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</si>
  <si>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</si>
  <si>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</si>
  <si>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</si>
  <si>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</si>
  <si>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</si>
  <si>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</si>
  <si>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</si>
  <si>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</si>
  <si>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</si>
  <si>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</si>
  <si>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</si>
  <si>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</si>
  <si>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</si>
  <si>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</si>
  <si>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</si>
  <si>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</si>
  <si>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</si>
  <si>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</si>
  <si>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</si>
  <si>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</si>
  <si>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</si>
  <si>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</si>
  <si>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</si>
  <si>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</si>
  <si>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</si>
  <si>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</si>
  <si>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</si>
  <si>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</si>
  <si>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</si>
  <si>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</si>
  <si>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</si>
  <si>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</si>
  <si>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</si>
  <si>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</si>
  <si>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</si>
  <si>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</si>
  <si>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</si>
  <si>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</si>
  <si>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</si>
  <si>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</si>
  <si>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</si>
  <si>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</si>
  <si>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</si>
  <si>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</si>
  <si>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</si>
  <si>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</si>
  <si>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</si>
  <si>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</si>
  <si>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</si>
  <si>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</si>
  <si>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</si>
  <si>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</si>
  <si>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</si>
  <si>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</si>
  <si>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</si>
  <si>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</si>
  <si>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</si>
  <si>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</si>
  <si>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</si>
  <si>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</si>
  <si>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</si>
  <si>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</si>
  <si>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</si>
  <si>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</si>
  <si>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</si>
  <si>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</si>
  <si>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</si>
  <si>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</si>
  <si>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</si>
  <si>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</si>
  <si>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</si>
  <si>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</si>
  <si>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</si>
  <si>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</si>
  <si>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</si>
  <si>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</si>
  <si>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</si>
  <si>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</si>
  <si>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</si>
  <si>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</si>
  <si>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</si>
  <si>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</si>
  <si>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</si>
  <si>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</si>
  <si>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</si>
  <si>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</si>
  <si>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</si>
  <si>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</si>
  <si>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</si>
  <si>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</si>
  <si>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</si>
  <si>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</si>
  <si>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</si>
  <si>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</si>
  <si>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</si>
  <si>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</si>
  <si>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</si>
  <si>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</si>
  <si>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</si>
  <si>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</si>
  <si>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</si>
  <si>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</si>
  <si>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</si>
  <si>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</si>
  <si>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</si>
  <si>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</si>
  <si>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</si>
  <si>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</si>
  <si>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</si>
  <si>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</si>
  <si>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</si>
  <si>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</si>
  <si>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</si>
  <si>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</si>
  <si>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</si>
  <si>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</si>
  <si>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</si>
  <si>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</si>
  <si>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</si>
  <si>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</si>
  <si>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</si>
  <si>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</si>
  <si>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</si>
  <si>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</si>
  <si>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</si>
  <si>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</si>
  <si>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</si>
  <si>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</si>
  <si>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</si>
  <si>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</si>
  <si>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</si>
  <si>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</si>
  <si>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</si>
  <si>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</si>
  <si>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</si>
  <si>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</si>
  <si>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</si>
  <si>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</si>
  <si>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</si>
  <si>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</si>
  <si>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</si>
  <si>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</si>
  <si>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</si>
  <si>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</si>
  <si>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</si>
  <si>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</si>
  <si>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</si>
  <si>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</si>
  <si>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</si>
  <si>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</si>
  <si>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</si>
  <si>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</si>
  <si>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</si>
  <si>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</si>
  <si>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</si>
  <si>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</si>
  <si>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</si>
  <si>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</si>
  <si>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</si>
  <si>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</si>
  <si>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</si>
  <si>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</si>
  <si>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</si>
  <si>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</si>
  <si>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</si>
  <si>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</si>
  <si>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</si>
  <si>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</si>
  <si>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</si>
  <si>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</si>
  <si>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</si>
  <si>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</si>
  <si>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</si>
  <si>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</si>
  <si>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</si>
  <si>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</si>
  <si>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</si>
  <si>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</si>
  <si>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</si>
  <si>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</si>
  <si>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</si>
  <si>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</si>
  <si>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</si>
  <si>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</si>
  <si>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</si>
  <si>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</si>
  <si>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</si>
  <si>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</si>
  <si>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</si>
  <si>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</si>
  <si>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</si>
  <si>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</si>
  <si>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</si>
  <si>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</si>
  <si>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</si>
  <si>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</si>
  <si>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</si>
  <si>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</si>
  <si>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</si>
  <si>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</si>
  <si>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</si>
  <si>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</si>
  <si>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</si>
  <si>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</si>
  <si>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</si>
  <si>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</si>
  <si>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</si>
  <si>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</si>
  <si>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</si>
  <si>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</si>
  <si>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</si>
  <si>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</si>
  <si>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</si>
  <si>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</si>
  <si>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</si>
  <si>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</si>
  <si>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</si>
  <si>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</si>
  <si>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</si>
  <si>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</si>
  <si>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</si>
  <si>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</si>
  <si>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</si>
  <si>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</si>
  <si>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</si>
  <si>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</si>
  <si>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</si>
  <si>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</si>
  <si>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</si>
  <si>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</si>
  <si>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</si>
  <si>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</si>
  <si>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</si>
  <si>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</si>
  <si>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</si>
  <si>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</si>
  <si>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</si>
  <si>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</si>
  <si>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</si>
  <si>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</si>
  <si>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</si>
  <si>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</si>
  <si>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</si>
  <si>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</si>
  <si>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</si>
  <si>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</si>
  <si>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</si>
  <si>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</si>
  <si>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</si>
  <si>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</si>
  <si>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</si>
  <si>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</si>
  <si>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</si>
  <si>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</si>
  <si>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</si>
  <si>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</si>
  <si>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</si>
  <si>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</si>
  <si>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</si>
  <si>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</si>
  <si>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</si>
  <si>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</si>
  <si>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</si>
  <si>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</si>
  <si>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</si>
  <si>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</si>
  <si>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</si>
  <si>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</si>
  <si>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</si>
  <si>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</si>
  <si>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</si>
  <si>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</si>
  <si>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</si>
  <si>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</si>
  <si>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</si>
  <si>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</si>
  <si>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</si>
  <si>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</si>
  <si>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</si>
  <si>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</si>
  <si>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</si>
  <si>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</si>
  <si>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</si>
  <si>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</si>
  <si>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</si>
  <si>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</si>
  <si>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</si>
  <si>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</si>
  <si>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</si>
  <si>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</si>
  <si>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</si>
  <si>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</si>
  <si>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</si>
  <si>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</si>
  <si>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</si>
  <si>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</si>
  <si>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</si>
  <si>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</si>
  <si>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</si>
  <si>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</si>
  <si>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</si>
  <si>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</si>
  <si>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</si>
  <si>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</si>
  <si>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</si>
  <si>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</si>
  <si>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</si>
  <si>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</si>
  <si>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</si>
  <si>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</si>
  <si>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</si>
  <si>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</si>
  <si>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</si>
  <si>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</si>
  <si>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</si>
  <si>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</si>
  <si>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</si>
  <si>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</si>
  <si>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</si>
  <si>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</si>
  <si>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</si>
  <si>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</si>
  <si>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</si>
  <si>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</si>
  <si>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</si>
  <si>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</si>
  <si>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</si>
  <si>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</si>
  <si>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</si>
  <si>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</si>
  <si>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</si>
  <si>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</si>
  <si>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</si>
  <si>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</si>
  <si>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</si>
  <si>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</si>
  <si>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</si>
  <si>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</si>
  <si>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</si>
  <si>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</si>
  <si>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</si>
  <si>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</si>
  <si>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</si>
  <si>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</si>
  <si>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</si>
  <si>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</si>
  <si>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</si>
  <si>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</si>
  <si>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</si>
  <si>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</si>
  <si>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</si>
  <si>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</si>
  <si>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</si>
  <si>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</si>
  <si>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</si>
  <si>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</si>
  <si>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</si>
  <si>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</si>
  <si>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</si>
  <si>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</si>
  <si>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</si>
  <si>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</si>
  <si>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</si>
  <si>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</si>
  <si>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</si>
  <si>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</si>
  <si>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</si>
  <si>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</si>
  <si>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</si>
  <si>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</si>
  <si>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</si>
  <si>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</si>
  <si>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</si>
  <si>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</si>
  <si>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</si>
  <si>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</si>
  <si>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Отчет об исполнении управляющей организацией ООО "УК "Привокзальная" договора управления за 2016 год по дому № 2  ул. Липовская в                        г. Липецке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</si>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</sst>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Y122">
            <v>152943.72257040004</v>
          </cell>
        </row>
        <row r="123">
          <cell r="BY123">
            <v>254366.3812128</v>
          </cell>
        </row>
        <row r="124">
          <cell r="BY124">
            <v>39811.77552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25" sqref="D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6" customFormat="1" ht="33.75" customHeight="1">
      <c r="A2" s="40" t="s">
        <v>387</v>
      </c>
      <c r="B2" s="40"/>
      <c r="C2" s="40"/>
      <c r="D2" s="40"/>
      <c r="E2" s="5">
        <v>2707.4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390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1952.5</v>
      </c>
    </row>
    <row r="11" spans="1:4" ht="15.75">
      <c r="A11" s="7" t="s">
        <v>78</v>
      </c>
      <c r="B11" s="8" t="s">
        <v>79</v>
      </c>
      <c r="C11" s="8" t="s">
        <v>76</v>
      </c>
      <c r="D11" s="8">
        <v>24092.26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447121.87930320005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'[1]ук(2016)'!$BY$123</f>
        <v>254366.3812128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'[1]ук(2016)'!$BY$122</f>
        <v>152943.72257040004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'[1]ук(2016)'!$BY$124</f>
        <v>39811.77552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451225.24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451225.24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453177.74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1312.71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f>E25</f>
        <v>2318.9493032000646</v>
      </c>
      <c r="E25" s="1">
        <f>D12-(D16+D10)+D260-D24+D11</f>
        <v>2318.9493032000646</v>
      </c>
    </row>
    <row r="26" spans="1:22" s="14" customFormat="1" ht="35.25" customHeight="1">
      <c r="A26" s="41" t="s">
        <v>105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30026.04</v>
      </c>
      <c r="E28" s="17">
        <v>30026.04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11.09035975474625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330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34911.83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1754.36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0.6479869985964394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329</v>
      </c>
      <c r="E39" s="13">
        <v>838.21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0.3095996158676221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9223.4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3.406737090935953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344</v>
      </c>
      <c r="B47" s="9" t="s">
        <v>109</v>
      </c>
      <c r="C47" s="9" t="s">
        <v>70</v>
      </c>
      <c r="D47" s="9" t="s">
        <v>16</v>
      </c>
      <c r="E47" s="13">
        <v>23095.86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345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346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347</v>
      </c>
      <c r="B50" s="9" t="s">
        <v>111</v>
      </c>
      <c r="C50" s="9" t="s">
        <v>76</v>
      </c>
      <c r="D50" s="30">
        <f>E47/E2</f>
        <v>8.530641944300806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348</v>
      </c>
      <c r="B51" s="9" t="s">
        <v>109</v>
      </c>
      <c r="C51" s="9" t="s">
        <v>70</v>
      </c>
      <c r="D51" s="30" t="s">
        <v>332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349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350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351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352</v>
      </c>
      <c r="B55" s="9" t="s">
        <v>109</v>
      </c>
      <c r="C55" s="9" t="s">
        <v>70</v>
      </c>
      <c r="D55" s="30" t="s">
        <v>331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353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354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355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25841.59</v>
      </c>
      <c r="E60" s="26">
        <v>25841.59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9.544799438575755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389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389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9"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39811.78</v>
      </c>
      <c r="E72" s="26">
        <v>39811.78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14.704801654724088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7849.49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7849.49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2.8992723646302725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953.68</v>
      </c>
      <c r="F83" s="26" t="s">
        <v>341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953.68</v>
      </c>
      <c r="E84" s="13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317.8933333333333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90513.8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27647.97</v>
      </c>
      <c r="F91" s="26" t="s">
        <v>343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10.212000443229666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62865.83</v>
      </c>
      <c r="F95" s="26" t="s">
        <v>343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23.220000738716113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342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295.7</v>
      </c>
      <c r="E100" s="13"/>
      <c r="F100" s="9">
        <v>547.6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38" t="s">
        <v>380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0</v>
      </c>
      <c r="E104" s="13"/>
      <c r="F104" s="9" t="s">
        <v>342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295.7</v>
      </c>
      <c r="F105" s="9">
        <f>F100</f>
        <v>547.6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0.5399926953981008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78631.90999999999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v>1367.74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0.5051857871020167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v>5811.2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2.1464135332791607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v>2073.81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0.7659784294895471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v>23901.03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8.828037970008126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v>17602.62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6.50166949841176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9221.4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3.405998374824555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4680.95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1.7289465908251458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2930.38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1.0823594592598065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356</v>
      </c>
      <c r="B143" s="9" t="s">
        <v>109</v>
      </c>
      <c r="C143" s="9" t="s">
        <v>70</v>
      </c>
      <c r="D143" s="9" t="s">
        <v>338</v>
      </c>
      <c r="E143" s="13">
        <v>1848.61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357</v>
      </c>
      <c r="B144" s="9" t="s">
        <v>110</v>
      </c>
      <c r="C144" s="9" t="s">
        <v>70</v>
      </c>
      <c r="D144" s="9" t="s">
        <v>34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358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359</v>
      </c>
      <c r="B146" s="9" t="s">
        <v>111</v>
      </c>
      <c r="C146" s="9" t="s">
        <v>76</v>
      </c>
      <c r="D146" s="31">
        <f>E143/E2</f>
        <v>0.6827989953460885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360</v>
      </c>
      <c r="B147" s="9" t="s">
        <v>109</v>
      </c>
      <c r="C147" s="9" t="s">
        <v>70</v>
      </c>
      <c r="D147" s="31" t="s">
        <v>337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361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362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363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364</v>
      </c>
      <c r="B151" s="9" t="s">
        <v>109</v>
      </c>
      <c r="C151" s="9" t="s">
        <v>70</v>
      </c>
      <c r="D151" s="31" t="s">
        <v>339</v>
      </c>
      <c r="E151" s="13">
        <v>4447.23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365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366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367</v>
      </c>
      <c r="B154" s="9" t="s">
        <v>111</v>
      </c>
      <c r="C154" s="9" t="s">
        <v>76</v>
      </c>
      <c r="D154" s="31">
        <f>E151/E2</f>
        <v>1.6426202260471299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368</v>
      </c>
      <c r="B155" s="9" t="s">
        <v>109</v>
      </c>
      <c r="C155" s="9" t="s">
        <v>70</v>
      </c>
      <c r="D155" s="31" t="s">
        <v>336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369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370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371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383</v>
      </c>
      <c r="E159" s="13">
        <v>1458.3</v>
      </c>
      <c r="F159" s="33" t="s">
        <v>382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386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372</v>
      </c>
      <c r="B163" s="9" t="s">
        <v>109</v>
      </c>
      <c r="C163" s="9" t="s">
        <v>70</v>
      </c>
      <c r="D163" s="9" t="s">
        <v>333</v>
      </c>
      <c r="E163" s="13">
        <f>3288.64</f>
        <v>3288.64</v>
      </c>
      <c r="F163" s="34">
        <v>0.08502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373</v>
      </c>
      <c r="B164" s="9" t="s">
        <v>110</v>
      </c>
      <c r="C164" s="9" t="s">
        <v>70</v>
      </c>
      <c r="D164" s="9" t="s">
        <v>27</v>
      </c>
      <c r="E164" s="13">
        <f>4272.64</f>
        <v>4272.64</v>
      </c>
      <c r="F164" s="33">
        <f>E164/E2</f>
        <v>1.5781340031026077</v>
      </c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374</v>
      </c>
      <c r="B165" s="9" t="s">
        <v>67</v>
      </c>
      <c r="C165" s="9" t="s">
        <v>70</v>
      </c>
      <c r="D165" s="9" t="s">
        <v>381</v>
      </c>
      <c r="E165" s="13">
        <v>427.8</v>
      </c>
      <c r="F165" s="13">
        <v>6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375</v>
      </c>
      <c r="B166" s="9" t="s">
        <v>111</v>
      </c>
      <c r="C166" s="9" t="s">
        <v>76</v>
      </c>
      <c r="D166" s="31">
        <f>E163/F163+E165/F165+1.578</f>
        <v>38753.6589927076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E169+E173+E177+E181+E185+E189+E193+E197+E201+E205+E209</f>
        <v>81365.70000000001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v>3022.8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v>251.9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388</v>
      </c>
      <c r="E173" s="26">
        <v>3538.5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v>6096.51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2.251795080150698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f>73.94+2788.33</f>
        <v>2862.27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1.0572024820861343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153.67+8709+1684.24</f>
        <v>10546.91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3.8955861712343944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153.67+588.47+877.89+1008.63+292.08</f>
        <v>2920.74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1.078798847602866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109</v>
      </c>
      <c r="C193" s="9" t="s">
        <v>70</v>
      </c>
      <c r="D193" s="31" t="s">
        <v>385</v>
      </c>
      <c r="E193" s="13">
        <f>12489.2+255.86+588.47+1857.97+133.26</f>
        <v>15324.76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110</v>
      </c>
      <c r="C194" s="9" t="s">
        <v>70</v>
      </c>
      <c r="D194" s="31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67</v>
      </c>
      <c r="C195" s="9" t="s">
        <v>70</v>
      </c>
      <c r="D195" s="31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111</v>
      </c>
      <c r="C196" s="9" t="s">
        <v>76</v>
      </c>
      <c r="D196" s="31">
        <f>E193/E2</f>
        <v>5.660323557656793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242</v>
      </c>
      <c r="B197" s="9" t="s">
        <v>109</v>
      </c>
      <c r="C197" s="9" t="s">
        <v>70</v>
      </c>
      <c r="D197" s="9" t="s">
        <v>47</v>
      </c>
      <c r="E197" s="13">
        <f>239.28+5789.33+235.05</f>
        <v>6263.66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239</v>
      </c>
      <c r="B198" s="9" t="s">
        <v>110</v>
      </c>
      <c r="C198" s="9" t="s">
        <v>70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243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244</v>
      </c>
      <c r="B200" s="9" t="s">
        <v>111</v>
      </c>
      <c r="C200" s="9" t="s">
        <v>76</v>
      </c>
      <c r="D200" s="31">
        <f>E197/E2</f>
        <v>2.3135332791608185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245</v>
      </c>
      <c r="B201" s="9" t="s">
        <v>109</v>
      </c>
      <c r="C201" s="9" t="s">
        <v>70</v>
      </c>
      <c r="D201" s="9" t="s">
        <v>48</v>
      </c>
      <c r="E201" s="13">
        <v>204.65</v>
      </c>
      <c r="F201" s="13" t="s">
        <v>334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246</v>
      </c>
      <c r="B202" s="9" t="s">
        <v>110</v>
      </c>
      <c r="C202" s="9" t="s">
        <v>70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247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248</v>
      </c>
      <c r="B204" s="9" t="s">
        <v>111</v>
      </c>
      <c r="C204" s="9" t="s">
        <v>76</v>
      </c>
      <c r="D204" s="31">
        <f>E201/E2</f>
        <v>0.07558912609884022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249</v>
      </c>
      <c r="B205" s="9" t="s">
        <v>109</v>
      </c>
      <c r="C205" s="9" t="s">
        <v>70</v>
      </c>
      <c r="D205" s="9" t="s">
        <v>49</v>
      </c>
      <c r="E205" s="13">
        <f>23210.2+1619.85+2353.91+2906.18+494.76</f>
        <v>30584.899999999998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250</v>
      </c>
      <c r="B206" s="9" t="s">
        <v>110</v>
      </c>
      <c r="C206" s="9" t="s">
        <v>70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251</v>
      </c>
      <c r="B207" s="9" t="s">
        <v>67</v>
      </c>
      <c r="C207" s="9" t="s">
        <v>70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252</v>
      </c>
      <c r="B208" s="9" t="s">
        <v>111</v>
      </c>
      <c r="C208" s="9" t="s">
        <v>76</v>
      </c>
      <c r="D208" s="31">
        <f>E205/E2</f>
        <v>11.296779197754303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109</v>
      </c>
      <c r="C209" s="9" t="s">
        <v>70</v>
      </c>
      <c r="D209" s="31" t="s">
        <v>384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70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67</v>
      </c>
      <c r="C211" s="9" t="s">
        <v>70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111</v>
      </c>
      <c r="C212" s="9" t="s">
        <v>76</v>
      </c>
      <c r="D212" s="31">
        <f>E209/E2</f>
        <v>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287</v>
      </c>
      <c r="B213" s="25" t="s">
        <v>107</v>
      </c>
      <c r="C213" s="25" t="s">
        <v>70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253</v>
      </c>
      <c r="B214" s="9" t="s">
        <v>108</v>
      </c>
      <c r="C214" s="9" t="s">
        <v>76</v>
      </c>
      <c r="D214" s="9">
        <f>E215+E219+E223+E227+E231+E235+E239+E243+E247+E251</f>
        <v>746.15</v>
      </c>
      <c r="E214" s="13"/>
      <c r="F214" s="3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283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255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256</v>
      </c>
      <c r="B218" s="9" t="s">
        <v>111</v>
      </c>
      <c r="C218" s="9" t="s">
        <v>76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258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259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260</v>
      </c>
      <c r="B222" s="9" t="s">
        <v>111</v>
      </c>
      <c r="C222" s="9" t="s">
        <v>76</v>
      </c>
      <c r="D222" s="31">
        <f>E219/E2</f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261</v>
      </c>
      <c r="B223" s="9" t="s">
        <v>109</v>
      </c>
      <c r="C223" s="9" t="s">
        <v>70</v>
      </c>
      <c r="D223" s="9" t="s">
        <v>52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262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263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264</v>
      </c>
      <c r="B226" s="9" t="s">
        <v>111</v>
      </c>
      <c r="C226" s="9" t="s">
        <v>76</v>
      </c>
      <c r="D226" s="9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266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267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268</v>
      </c>
      <c r="B230" s="9" t="s">
        <v>111</v>
      </c>
      <c r="C230" s="9" t="s">
        <v>76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269</v>
      </c>
      <c r="B231" s="9" t="s">
        <v>109</v>
      </c>
      <c r="C231" s="9" t="s">
        <v>70</v>
      </c>
      <c r="D231" s="9" t="s">
        <v>340</v>
      </c>
      <c r="E231" s="13">
        <v>746.15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270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271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272</v>
      </c>
      <c r="B234" s="9" t="s">
        <v>111</v>
      </c>
      <c r="C234" s="9" t="s">
        <v>76</v>
      </c>
      <c r="D234" s="31">
        <f>E231/E2</f>
        <v>0.27559651325995416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273</v>
      </c>
      <c r="B235" s="9" t="s">
        <v>109</v>
      </c>
      <c r="C235" s="9" t="s">
        <v>70</v>
      </c>
      <c r="D235" s="9" t="s">
        <v>1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274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275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276</v>
      </c>
      <c r="B238" s="9" t="s">
        <v>111</v>
      </c>
      <c r="C238" s="9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277</v>
      </c>
      <c r="B239" s="9" t="s">
        <v>109</v>
      </c>
      <c r="C239" s="9" t="s">
        <v>70</v>
      </c>
      <c r="D239" s="9" t="s">
        <v>0</v>
      </c>
      <c r="E239" s="13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278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279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280</v>
      </c>
      <c r="B242" s="9" t="s">
        <v>111</v>
      </c>
      <c r="C242" s="9" t="s">
        <v>76</v>
      </c>
      <c r="D242" s="31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282</v>
      </c>
      <c r="B243" s="9" t="s">
        <v>109</v>
      </c>
      <c r="C243" s="9" t="s">
        <v>70</v>
      </c>
      <c r="D243" s="9" t="s">
        <v>54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284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285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286</v>
      </c>
      <c r="B246" s="9" t="s">
        <v>111</v>
      </c>
      <c r="C246" s="9" t="s">
        <v>76</v>
      </c>
      <c r="D246" s="31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290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291</v>
      </c>
      <c r="B249" s="9" t="s">
        <v>67</v>
      </c>
      <c r="C249" s="9" t="s">
        <v>70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292</v>
      </c>
      <c r="B250" s="9" t="s">
        <v>111</v>
      </c>
      <c r="C250" s="9" t="s">
        <v>76</v>
      </c>
      <c r="D250" s="31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376</v>
      </c>
      <c r="B251" s="9" t="s">
        <v>109</v>
      </c>
      <c r="C251" s="9" t="s">
        <v>70</v>
      </c>
      <c r="D251" s="9" t="s">
        <v>56</v>
      </c>
      <c r="E251" s="13">
        <v>0</v>
      </c>
      <c r="F251" s="13" t="s">
        <v>335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377</v>
      </c>
      <c r="B252" s="9" t="s">
        <v>110</v>
      </c>
      <c r="C252" s="9" t="s">
        <v>70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378</v>
      </c>
      <c r="B253" s="9" t="s">
        <v>67</v>
      </c>
      <c r="C253" s="9" t="s">
        <v>70</v>
      </c>
      <c r="D253" s="9" t="s">
        <v>325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379</v>
      </c>
      <c r="B254" s="9" t="s">
        <v>111</v>
      </c>
      <c r="C254" s="9" t="s">
        <v>76</v>
      </c>
      <c r="D254" s="31">
        <f>E251/E2</f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281</v>
      </c>
      <c r="C255" s="9" t="s">
        <v>76</v>
      </c>
      <c r="D255" s="37">
        <f>SUM(D90,D28,D34,D60,D66,D72,D78,D84,D100,D110,D168,D214)</f>
        <v>390947.67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39" t="s">
        <v>293</v>
      </c>
      <c r="B256" s="39"/>
      <c r="C256" s="39"/>
      <c r="D256" s="39"/>
    </row>
    <row r="257" spans="1:4" ht="15.75">
      <c r="A257" s="7" t="s">
        <v>294</v>
      </c>
      <c r="B257" s="8" t="s">
        <v>295</v>
      </c>
      <c r="C257" s="8" t="s">
        <v>296</v>
      </c>
      <c r="D257" s="8">
        <v>3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3</v>
      </c>
    </row>
    <row r="259" spans="1:4" ht="31.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-14404.74</v>
      </c>
    </row>
    <row r="261" spans="1:4" ht="15.75">
      <c r="A261" s="39" t="s">
        <v>303</v>
      </c>
      <c r="B261" s="39"/>
      <c r="C261" s="39"/>
      <c r="D261" s="39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31.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31.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9" t="s">
        <v>311</v>
      </c>
      <c r="B268" s="39"/>
      <c r="C268" s="39"/>
      <c r="D268" s="39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9" t="s">
        <v>317</v>
      </c>
      <c r="B273" s="39"/>
      <c r="C273" s="39"/>
      <c r="D273" s="39"/>
    </row>
    <row r="274" spans="1:4" ht="15.75">
      <c r="A274" s="7" t="s">
        <v>318</v>
      </c>
      <c r="B274" s="8" t="s">
        <v>319</v>
      </c>
      <c r="C274" s="8" t="s">
        <v>296</v>
      </c>
      <c r="D274" s="8">
        <v>5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3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6404.75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2017-04-06T08:29:43Z</dcterms:modified>
  <cp:category/>
  <cp:version/>
  <cp:contentType/>
  <cp:contentStatus/>
</cp:coreProperties>
</file>