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форме'!$A$1:$D$312</definedName>
  </definedNames>
  <calcPr fullCalcOnLoad="1"/>
</workbook>
</file>

<file path=xl/sharedStrings.xml><?xml version="1.0" encoding="utf-8"?>
<sst xmlns="http://schemas.openxmlformats.org/spreadsheetml/2006/main" count="1113" uniqueCount="441">
  <si>
    <t>Влажное подметание пола кабины лифта</t>
  </si>
  <si>
    <t>Профилактический осмотр мусоропровода</t>
  </si>
  <si>
    <t>Уборка загрузочных клапанов</t>
  </si>
  <si>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</si>
  <si>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</si>
  <si>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</si>
  <si>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</si>
  <si>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</si>
  <si>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</si>
  <si>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</si>
  <si>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</si>
  <si>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</si>
  <si>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</si>
  <si>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</si>
  <si>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</si>
  <si>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</si>
  <si>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</si>
  <si>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</si>
  <si>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</si>
  <si>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</si>
  <si>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</si>
  <si>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</si>
  <si>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</si>
  <si>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</si>
  <si>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</si>
  <si>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</si>
  <si>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</si>
  <si>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1 раз в месяц</t>
  </si>
  <si>
    <t>Работы по содержанию и ремонту лифта (лифтов) в многоквартирном доме</t>
  </si>
  <si>
    <t>шт</t>
  </si>
  <si>
    <t>Мытьё пола кабины лифта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</si>
  <si>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</si>
  <si>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</si>
  <si>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</si>
  <si>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</si>
  <si>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</si>
  <si>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</si>
  <si>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</si>
  <si>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</si>
  <si>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</si>
  <si>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</si>
  <si>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</si>
  <si>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</si>
  <si>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</si>
  <si>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</si>
  <si>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</si>
  <si>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</si>
  <si>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</si>
  <si>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</si>
  <si>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</si>
  <si>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</si>
  <si>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</si>
  <si>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</si>
  <si>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</si>
  <si>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</si>
  <si>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</si>
  <si>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</si>
  <si>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</si>
  <si>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</si>
  <si>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</si>
  <si>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</si>
  <si>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</si>
  <si>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</si>
  <si>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</si>
  <si>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</si>
  <si>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</si>
  <si>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</si>
  <si>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</si>
  <si>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</si>
  <si>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</si>
  <si>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</si>
  <si>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</si>
  <si>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</si>
  <si>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</si>
  <si>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</si>
  <si>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</si>
  <si>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</si>
  <si>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</si>
  <si>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</si>
  <si>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</si>
  <si>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</si>
  <si>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</si>
  <si>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</si>
  <si>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</si>
  <si>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</si>
  <si>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</si>
  <si>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</si>
  <si>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</si>
  <si>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</si>
  <si>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</si>
  <si>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</si>
  <si>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</si>
  <si>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</si>
  <si>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</si>
  <si>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</si>
  <si>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</si>
  <si>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</si>
  <si>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</si>
  <si>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</si>
  <si>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</si>
  <si>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</si>
  <si>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</si>
  <si>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</si>
  <si>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</si>
  <si>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</si>
  <si>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</si>
  <si>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</si>
  <si>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</si>
  <si>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</si>
  <si>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</si>
  <si>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</si>
  <si>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</si>
  <si>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</si>
  <si>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</si>
  <si>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</si>
  <si>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</si>
  <si>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</si>
  <si>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</si>
  <si>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</si>
  <si>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</si>
  <si>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</si>
  <si>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</si>
  <si>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</si>
  <si>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</si>
  <si>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</si>
  <si>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</si>
  <si>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</si>
  <si>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</si>
  <si>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</si>
  <si>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</si>
  <si>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</si>
  <si>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</si>
  <si>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</si>
  <si>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</si>
  <si>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</si>
  <si>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</si>
  <si>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</si>
  <si>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</si>
  <si>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</si>
  <si>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</si>
  <si>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</si>
  <si>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</si>
  <si>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</si>
  <si>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</si>
  <si>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</si>
  <si>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</si>
  <si>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21.4</t>
  </si>
  <si>
    <t>22.4.1</t>
  </si>
  <si>
    <t>23.4.1</t>
  </si>
  <si>
    <t>24.4.1</t>
  </si>
  <si>
    <t>25.4.1</t>
  </si>
  <si>
    <t>26.4.1</t>
  </si>
  <si>
    <t>23.4.2</t>
  </si>
  <si>
    <t>24.4.2</t>
  </si>
  <si>
    <t>25.4.2</t>
  </si>
  <si>
    <t>26.4.2</t>
  </si>
  <si>
    <t>23.4.3</t>
  </si>
  <si>
    <t>24.4.3</t>
  </si>
  <si>
    <t>25.4.3</t>
  </si>
  <si>
    <t>26.4.3</t>
  </si>
  <si>
    <t>23.4.4</t>
  </si>
  <si>
    <t>24.4.4</t>
  </si>
  <si>
    <t>25.4.4</t>
  </si>
  <si>
    <t>26.4.4</t>
  </si>
  <si>
    <t>23.4.5</t>
  </si>
  <si>
    <t>24.4.5</t>
  </si>
  <si>
    <t>25.4.5</t>
  </si>
  <si>
    <t>26.4.5</t>
  </si>
  <si>
    <t>21.5</t>
  </si>
  <si>
    <t>22.5.1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</si>
  <si>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</si>
  <si>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</si>
  <si>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</si>
  <si>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</si>
  <si>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</si>
  <si>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</si>
  <si>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</si>
  <si>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</si>
  <si>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23.5.3</t>
  </si>
  <si>
    <t>24.5.3</t>
  </si>
  <si>
    <t>25.5.3</t>
  </si>
  <si>
    <t>26.5.3</t>
  </si>
  <si>
    <t>23.5.4</t>
  </si>
  <si>
    <t>24.5.4</t>
  </si>
  <si>
    <t>25.5.4</t>
  </si>
  <si>
    <t>26.5.4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</si>
  <si>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</si>
  <si>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</si>
  <si>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</si>
  <si>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</si>
  <si>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</si>
  <si>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</si>
  <si>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</si>
  <si>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</si>
  <si>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</si>
  <si>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</si>
  <si>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</si>
  <si>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</si>
  <si>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</si>
  <si>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</si>
  <si>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</si>
  <si>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</si>
  <si>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</si>
  <si>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</si>
  <si>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</si>
  <si>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</si>
  <si>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</si>
  <si>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</si>
  <si>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</si>
  <si>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</si>
  <si>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</si>
  <si>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</si>
  <si>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</si>
  <si>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</si>
  <si>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</si>
  <si>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</si>
  <si>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</si>
  <si>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</si>
  <si>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</si>
  <si>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</si>
  <si>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</si>
  <si>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</si>
  <si>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</si>
  <si>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</si>
  <si>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</si>
  <si>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</si>
  <si>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</si>
  <si>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</si>
  <si>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</si>
  <si>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</si>
  <si>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</si>
  <si>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</si>
  <si>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</si>
  <si>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</si>
  <si>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</si>
  <si>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</si>
  <si>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</si>
  <si>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</si>
  <si>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</si>
  <si>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</si>
  <si>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</si>
  <si>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</si>
  <si>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</si>
  <si>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</si>
  <si>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</si>
  <si>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</si>
  <si>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</si>
  <si>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</si>
  <si>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</si>
  <si>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</si>
  <si>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</si>
  <si>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</si>
  <si>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</si>
  <si>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</si>
  <si>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</si>
  <si>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</si>
  <si>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</si>
  <si>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</si>
  <si>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</si>
  <si>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</si>
  <si>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</si>
  <si>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</si>
  <si>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</si>
  <si>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</si>
  <si>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</si>
  <si>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</si>
  <si>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</si>
  <si>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</si>
  <si>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</si>
  <si>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</si>
  <si>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</si>
  <si>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</si>
  <si>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</si>
  <si>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</si>
  <si>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</si>
  <si>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</si>
  <si>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</si>
  <si>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</si>
  <si>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</si>
  <si>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</si>
  <si>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</si>
  <si>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</si>
  <si>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</si>
  <si>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</si>
  <si>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</si>
  <si>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</si>
  <si>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</si>
  <si>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</si>
  <si>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</si>
  <si>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</si>
  <si>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</si>
  <si>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</si>
  <si>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</si>
  <si>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</si>
  <si>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</si>
  <si>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</si>
  <si>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</si>
  <si>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</si>
  <si>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</si>
  <si>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</si>
  <si>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</si>
  <si>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</si>
  <si>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</si>
  <si>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</si>
  <si>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</si>
  <si>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</si>
  <si>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</si>
  <si>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</si>
  <si>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</si>
  <si>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</si>
  <si>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</si>
  <si>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</si>
  <si>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</si>
  <si>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</si>
  <si>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</si>
  <si>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</si>
  <si>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</si>
  <si>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</si>
  <si>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</si>
  <si>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</si>
  <si>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</si>
  <si>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</si>
  <si>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</si>
  <si>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</si>
  <si>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</si>
  <si>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</si>
  <si>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</si>
  <si>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</si>
  <si>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</si>
  <si>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</si>
  <si>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</si>
  <si>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</si>
  <si>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</si>
  <si>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</si>
  <si>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</si>
  <si>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</si>
  <si>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Влажное подметание пола мусороприёмных камер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</si>
  <si>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</si>
  <si>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</si>
  <si>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</si>
  <si>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</si>
  <si>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</si>
  <si>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</si>
  <si>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</si>
  <si>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</si>
  <si>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</si>
  <si>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</si>
  <si>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</si>
  <si>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</si>
  <si>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</si>
  <si>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</si>
  <si>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</si>
  <si>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</si>
  <si>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</si>
  <si>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</si>
  <si>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</si>
  <si>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</si>
  <si>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</si>
  <si>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</si>
  <si>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</si>
  <si>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</si>
  <si>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</si>
  <si>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</si>
  <si>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</si>
  <si>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</si>
  <si>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</si>
  <si>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</si>
  <si>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</si>
  <si>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</si>
  <si>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</si>
  <si>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</si>
  <si>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</si>
  <si>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</si>
  <si>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</si>
  <si>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</si>
  <si>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</si>
  <si>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</si>
  <si>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</si>
  <si>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</si>
  <si>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</si>
  <si>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</si>
  <si>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</si>
  <si>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</si>
  <si>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</si>
  <si>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</si>
  <si>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</si>
  <si>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</si>
  <si>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</si>
  <si>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</si>
  <si>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</si>
  <si>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</si>
  <si>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</si>
  <si>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</si>
  <si>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</si>
  <si>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</si>
  <si>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</si>
  <si>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</si>
  <si>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</si>
  <si>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</si>
  <si>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</si>
  <si>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</si>
  <si>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</si>
  <si>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</si>
  <si>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</si>
  <si>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</si>
  <si>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</si>
  <si>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</si>
  <si>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</si>
  <si>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</si>
  <si>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</si>
  <si>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</si>
  <si>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</si>
  <si>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</si>
  <si>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</si>
  <si>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</si>
  <si>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</si>
  <si>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</si>
  <si>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</si>
  <si>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</si>
  <si>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</si>
  <si>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</si>
  <si>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</si>
  <si>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</si>
  <si>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</si>
  <si>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</si>
  <si>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</si>
  <si>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</si>
  <si>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</si>
  <si>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</si>
  <si>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</si>
  <si>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</si>
  <si>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</si>
  <si>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</si>
  <si>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</si>
  <si>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</si>
  <si>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</si>
  <si>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Отчет об исполнении управляющей организацией ООО "УК "Привокзальная" договора управления за 2016 год по дому № 55/3  ул. Гагарина в г. Липецке</t>
  </si>
  <si>
    <t>объем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</si>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</sst>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U122">
            <v>141772.07108400002</v>
          </cell>
        </row>
        <row r="123">
          <cell r="U123">
            <v>236078.08551600008</v>
          </cell>
        </row>
        <row r="124">
          <cell r="U124">
            <v>36953.1624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2"/>
  <sheetViews>
    <sheetView tabSelected="1" view="pageBreakPreview" zoomScale="60" zoomScaleNormal="90" zoomScalePageLayoutView="0" workbookViewId="0" topLeftCell="A1">
      <selection activeCell="A8" sqref="A8:D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0.7109375" style="3" bestFit="1" customWidth="1"/>
    <col min="8" max="22" width="9.140625" style="3" customWidth="1"/>
    <col min="23" max="16384" width="9.140625" style="4" customWidth="1"/>
  </cols>
  <sheetData>
    <row r="1" ht="15.75">
      <c r="E1" s="3" t="s">
        <v>379</v>
      </c>
    </row>
    <row r="2" spans="1:22" s="7" customFormat="1" ht="33.75" customHeight="1">
      <c r="A2" s="5" t="s">
        <v>436</v>
      </c>
      <c r="B2" s="5"/>
      <c r="C2" s="5"/>
      <c r="D2" s="5"/>
      <c r="E2" s="6">
        <v>2513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73</v>
      </c>
      <c r="B4" s="9" t="s">
        <v>74</v>
      </c>
      <c r="C4" s="9" t="s">
        <v>75</v>
      </c>
      <c r="D4" s="9" t="s">
        <v>76</v>
      </c>
    </row>
    <row r="5" spans="1:4" ht="15.75">
      <c r="A5" s="8" t="s">
        <v>79</v>
      </c>
      <c r="B5" s="9" t="s">
        <v>77</v>
      </c>
      <c r="C5" s="9" t="s">
        <v>78</v>
      </c>
      <c r="D5" s="10" t="s">
        <v>440</v>
      </c>
    </row>
    <row r="6" spans="1:4" ht="15.75">
      <c r="A6" s="8" t="s">
        <v>80</v>
      </c>
      <c r="B6" s="9" t="s">
        <v>81</v>
      </c>
      <c r="C6" s="9" t="s">
        <v>78</v>
      </c>
      <c r="D6" s="10" t="s">
        <v>377</v>
      </c>
    </row>
    <row r="7" spans="1:4" ht="15.75">
      <c r="A7" s="8" t="s">
        <v>67</v>
      </c>
      <c r="B7" s="9" t="s">
        <v>82</v>
      </c>
      <c r="C7" s="9" t="s">
        <v>78</v>
      </c>
      <c r="D7" s="10" t="s">
        <v>378</v>
      </c>
    </row>
    <row r="8" spans="1:4" ht="42.75" customHeight="1">
      <c r="A8" s="11" t="s">
        <v>114</v>
      </c>
      <c r="B8" s="11"/>
      <c r="C8" s="11"/>
      <c r="D8" s="11"/>
    </row>
    <row r="9" spans="1:4" ht="15.75">
      <c r="A9" s="8" t="s">
        <v>68</v>
      </c>
      <c r="B9" s="9" t="s">
        <v>83</v>
      </c>
      <c r="C9" s="9" t="s">
        <v>84</v>
      </c>
      <c r="D9" s="9">
        <v>0</v>
      </c>
    </row>
    <row r="10" spans="1:4" ht="15.75">
      <c r="A10" s="8" t="s">
        <v>69</v>
      </c>
      <c r="B10" s="9" t="s">
        <v>85</v>
      </c>
      <c r="C10" s="9" t="s">
        <v>84</v>
      </c>
      <c r="D10" s="9">
        <v>3893.31</v>
      </c>
    </row>
    <row r="11" spans="1:4" ht="15.75">
      <c r="A11" s="8" t="s">
        <v>86</v>
      </c>
      <c r="B11" s="9" t="s">
        <v>87</v>
      </c>
      <c r="C11" s="9" t="s">
        <v>84</v>
      </c>
      <c r="D11" s="9">
        <v>57996.48</v>
      </c>
    </row>
    <row r="12" spans="1:4" ht="31.5">
      <c r="A12" s="8" t="s">
        <v>88</v>
      </c>
      <c r="B12" s="9" t="s">
        <v>89</v>
      </c>
      <c r="C12" s="9" t="s">
        <v>84</v>
      </c>
      <c r="D12" s="12">
        <f>D13+D14+D15</f>
        <v>414803.31900000013</v>
      </c>
    </row>
    <row r="13" spans="1:4" ht="15.75">
      <c r="A13" s="8" t="s">
        <v>105</v>
      </c>
      <c r="B13" s="13" t="s">
        <v>90</v>
      </c>
      <c r="C13" s="9" t="s">
        <v>84</v>
      </c>
      <c r="D13" s="12">
        <f>'[1]ук(2016)'!$U$123</f>
        <v>236078.08551600008</v>
      </c>
    </row>
    <row r="14" spans="1:4" ht="15.75">
      <c r="A14" s="8" t="s">
        <v>106</v>
      </c>
      <c r="B14" s="13" t="s">
        <v>91</v>
      </c>
      <c r="C14" s="9" t="s">
        <v>84</v>
      </c>
      <c r="D14" s="12">
        <f>'[1]ук(2016)'!$U$122</f>
        <v>141772.07108400002</v>
      </c>
    </row>
    <row r="15" spans="1:4" ht="15.75">
      <c r="A15" s="8" t="s">
        <v>107</v>
      </c>
      <c r="B15" s="13" t="s">
        <v>92</v>
      </c>
      <c r="C15" s="9" t="s">
        <v>84</v>
      </c>
      <c r="D15" s="12">
        <f>'[1]ук(2016)'!$U$124</f>
        <v>36953.1624</v>
      </c>
    </row>
    <row r="16" spans="1:4" ht="15.75">
      <c r="A16" s="13" t="s">
        <v>93</v>
      </c>
      <c r="B16" s="13" t="s">
        <v>94</v>
      </c>
      <c r="C16" s="13" t="s">
        <v>84</v>
      </c>
      <c r="D16" s="13">
        <v>340013.43</v>
      </c>
    </row>
    <row r="17" spans="1:4" ht="31.5">
      <c r="A17" s="13" t="s">
        <v>70</v>
      </c>
      <c r="B17" s="13" t="s">
        <v>108</v>
      </c>
      <c r="C17" s="13" t="s">
        <v>84</v>
      </c>
      <c r="D17" s="13">
        <f>D16</f>
        <v>340013.43</v>
      </c>
    </row>
    <row r="18" spans="1:4" ht="31.5">
      <c r="A18" s="13" t="s">
        <v>95</v>
      </c>
      <c r="B18" s="13" t="s">
        <v>109</v>
      </c>
      <c r="C18" s="13" t="s">
        <v>84</v>
      </c>
      <c r="D18" s="13">
        <v>0</v>
      </c>
    </row>
    <row r="19" spans="1:4" ht="15.75">
      <c r="A19" s="13" t="s">
        <v>71</v>
      </c>
      <c r="B19" s="13" t="s">
        <v>96</v>
      </c>
      <c r="C19" s="13" t="s">
        <v>84</v>
      </c>
      <c r="D19" s="13">
        <v>0</v>
      </c>
    </row>
    <row r="20" spans="1:4" ht="15.75">
      <c r="A20" s="13" t="s">
        <v>72</v>
      </c>
      <c r="B20" s="13" t="s">
        <v>97</v>
      </c>
      <c r="C20" s="13" t="s">
        <v>84</v>
      </c>
      <c r="D20" s="13">
        <v>0</v>
      </c>
    </row>
    <row r="21" spans="1:4" ht="15.75">
      <c r="A21" s="13" t="s">
        <v>98</v>
      </c>
      <c r="B21" s="13" t="s">
        <v>99</v>
      </c>
      <c r="C21" s="13" t="s">
        <v>84</v>
      </c>
      <c r="D21" s="13">
        <v>0</v>
      </c>
    </row>
    <row r="22" spans="1:4" ht="15.75">
      <c r="A22" s="13" t="s">
        <v>100</v>
      </c>
      <c r="B22" s="13" t="s">
        <v>101</v>
      </c>
      <c r="C22" s="13" t="s">
        <v>84</v>
      </c>
      <c r="D22" s="13">
        <f>D16</f>
        <v>340013.43</v>
      </c>
    </row>
    <row r="23" spans="1:4" ht="15.75">
      <c r="A23" s="13" t="s">
        <v>102</v>
      </c>
      <c r="B23" s="13" t="s">
        <v>110</v>
      </c>
      <c r="C23" s="13" t="s">
        <v>84</v>
      </c>
      <c r="D23" s="13">
        <v>0</v>
      </c>
    </row>
    <row r="24" spans="1:4" ht="15.75">
      <c r="A24" s="13" t="s">
        <v>103</v>
      </c>
      <c r="B24" s="13" t="s">
        <v>111</v>
      </c>
      <c r="C24" s="13" t="s">
        <v>84</v>
      </c>
      <c r="D24" s="13">
        <v>2731.32</v>
      </c>
    </row>
    <row r="25" spans="1:5" ht="15.75">
      <c r="A25" s="13" t="s">
        <v>104</v>
      </c>
      <c r="B25" s="13" t="s">
        <v>112</v>
      </c>
      <c r="C25" s="13" t="s">
        <v>84</v>
      </c>
      <c r="D25" s="14">
        <f>E25</f>
        <v>82245.19900000014</v>
      </c>
      <c r="E25" s="1">
        <f>D12-(D16+D10)+D296-D24+D11</f>
        <v>82245.19900000014</v>
      </c>
    </row>
    <row r="26" spans="1:22" s="17" customFormat="1" ht="35.25" customHeight="1">
      <c r="A26" s="15" t="s">
        <v>113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1" customFormat="1" ht="31.5">
      <c r="A27" s="18" t="s">
        <v>124</v>
      </c>
      <c r="B27" s="19" t="s">
        <v>115</v>
      </c>
      <c r="C27" s="19" t="s">
        <v>78</v>
      </c>
      <c r="D27" s="19" t="s">
        <v>13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25" customFormat="1" ht="15.75">
      <c r="A28" s="22" t="s">
        <v>120</v>
      </c>
      <c r="B28" s="23" t="s">
        <v>116</v>
      </c>
      <c r="C28" s="23" t="s">
        <v>84</v>
      </c>
      <c r="D28" s="23">
        <f>E28</f>
        <v>27870.07</v>
      </c>
      <c r="E28" s="20">
        <v>27870.07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2" t="s">
        <v>121</v>
      </c>
      <c r="B29" s="23" t="s">
        <v>117</v>
      </c>
      <c r="C29" s="23" t="s">
        <v>78</v>
      </c>
      <c r="D29" s="23" t="s">
        <v>7</v>
      </c>
      <c r="E29" s="20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2" t="s">
        <v>122</v>
      </c>
      <c r="B30" s="23" t="s">
        <v>118</v>
      </c>
      <c r="C30" s="23" t="s">
        <v>78</v>
      </c>
      <c r="D30" s="23" t="s">
        <v>14</v>
      </c>
      <c r="E30" s="2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2" t="s">
        <v>123</v>
      </c>
      <c r="B31" s="23" t="s">
        <v>75</v>
      </c>
      <c r="C31" s="23" t="s">
        <v>78</v>
      </c>
      <c r="D31" s="23" t="s">
        <v>15</v>
      </c>
      <c r="E31" s="20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2" t="s">
        <v>125</v>
      </c>
      <c r="B32" s="23" t="s">
        <v>119</v>
      </c>
      <c r="C32" s="23" t="s">
        <v>84</v>
      </c>
      <c r="D32" s="26">
        <f>E28/E2</f>
        <v>11.090358137684042</v>
      </c>
      <c r="E32" s="20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126</v>
      </c>
      <c r="B33" s="28" t="s">
        <v>115</v>
      </c>
      <c r="C33" s="28" t="s">
        <v>78</v>
      </c>
      <c r="D33" s="28" t="s">
        <v>16</v>
      </c>
      <c r="E33" s="29" t="s">
        <v>381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127</v>
      </c>
      <c r="B34" s="10" t="s">
        <v>116</v>
      </c>
      <c r="C34" s="10" t="s">
        <v>84</v>
      </c>
      <c r="D34" s="32">
        <f>E35+E39+E43+E47+E51+E55</f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128</v>
      </c>
      <c r="B35" s="10" t="s">
        <v>117</v>
      </c>
      <c r="C35" s="10" t="s">
        <v>78</v>
      </c>
      <c r="D35" s="10" t="s">
        <v>17</v>
      </c>
      <c r="E35" s="16">
        <v>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129</v>
      </c>
      <c r="B36" s="10" t="s">
        <v>118</v>
      </c>
      <c r="C36" s="10" t="s">
        <v>78</v>
      </c>
      <c r="D36" s="10" t="s">
        <v>27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130</v>
      </c>
      <c r="B37" s="10" t="s">
        <v>75</v>
      </c>
      <c r="C37" s="10" t="s">
        <v>78</v>
      </c>
      <c r="D37" s="10" t="s">
        <v>15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131</v>
      </c>
      <c r="B38" s="10" t="s">
        <v>119</v>
      </c>
      <c r="C38" s="10" t="s">
        <v>84</v>
      </c>
      <c r="D38" s="33">
        <f>E35/E2</f>
        <v>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132</v>
      </c>
      <c r="B39" s="10" t="s">
        <v>117</v>
      </c>
      <c r="C39" s="10" t="s">
        <v>78</v>
      </c>
      <c r="D39" s="10" t="s">
        <v>380</v>
      </c>
      <c r="E39" s="16"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133</v>
      </c>
      <c r="B40" s="10" t="s">
        <v>118</v>
      </c>
      <c r="C40" s="10" t="s">
        <v>78</v>
      </c>
      <c r="D40" s="10" t="s">
        <v>46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134</v>
      </c>
      <c r="B41" s="10" t="s">
        <v>75</v>
      </c>
      <c r="C41" s="10" t="s">
        <v>78</v>
      </c>
      <c r="D41" s="10" t="s">
        <v>15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135</v>
      </c>
      <c r="B42" s="10" t="s">
        <v>119</v>
      </c>
      <c r="C42" s="10" t="s">
        <v>84</v>
      </c>
      <c r="D42" s="33">
        <f>E39/E2</f>
        <v>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136</v>
      </c>
      <c r="B43" s="10" t="s">
        <v>117</v>
      </c>
      <c r="C43" s="10" t="s">
        <v>78</v>
      </c>
      <c r="D43" s="10" t="s">
        <v>18</v>
      </c>
      <c r="E43" s="16">
        <v>0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137</v>
      </c>
      <c r="B44" s="10" t="s">
        <v>118</v>
      </c>
      <c r="C44" s="10" t="s">
        <v>78</v>
      </c>
      <c r="D44" s="10" t="s">
        <v>42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138</v>
      </c>
      <c r="B45" s="10" t="s">
        <v>75</v>
      </c>
      <c r="C45" s="10" t="s">
        <v>78</v>
      </c>
      <c r="D45" s="10" t="s">
        <v>15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139</v>
      </c>
      <c r="B46" s="10" t="s">
        <v>119</v>
      </c>
      <c r="C46" s="10" t="s">
        <v>84</v>
      </c>
      <c r="D46" s="32">
        <f>E43/E2</f>
        <v>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395</v>
      </c>
      <c r="B47" s="10" t="s">
        <v>117</v>
      </c>
      <c r="C47" s="10" t="s">
        <v>78</v>
      </c>
      <c r="D47" s="10" t="s">
        <v>19</v>
      </c>
      <c r="E47" s="16"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396</v>
      </c>
      <c r="B48" s="10" t="s">
        <v>118</v>
      </c>
      <c r="C48" s="10" t="s">
        <v>78</v>
      </c>
      <c r="D48" s="10" t="s">
        <v>20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397</v>
      </c>
      <c r="B49" s="10" t="s">
        <v>75</v>
      </c>
      <c r="C49" s="10" t="s">
        <v>78</v>
      </c>
      <c r="D49" s="10" t="s">
        <v>15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398</v>
      </c>
      <c r="B50" s="10" t="s">
        <v>119</v>
      </c>
      <c r="C50" s="10" t="s">
        <v>84</v>
      </c>
      <c r="D50" s="33">
        <f>E47/E2</f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399</v>
      </c>
      <c r="B51" s="10" t="s">
        <v>117</v>
      </c>
      <c r="C51" s="10" t="s">
        <v>78</v>
      </c>
      <c r="D51" s="33" t="s">
        <v>383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400</v>
      </c>
      <c r="B52" s="10" t="s">
        <v>118</v>
      </c>
      <c r="C52" s="10" t="s">
        <v>78</v>
      </c>
      <c r="D52" s="33" t="s">
        <v>198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401</v>
      </c>
      <c r="B53" s="10" t="s">
        <v>75</v>
      </c>
      <c r="C53" s="10" t="s">
        <v>78</v>
      </c>
      <c r="D53" s="33" t="s">
        <v>15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402</v>
      </c>
      <c r="B54" s="10" t="s">
        <v>119</v>
      </c>
      <c r="C54" s="10" t="s">
        <v>84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403</v>
      </c>
      <c r="B55" s="10" t="s">
        <v>117</v>
      </c>
      <c r="C55" s="10" t="s">
        <v>78</v>
      </c>
      <c r="D55" s="33" t="s">
        <v>382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404</v>
      </c>
      <c r="B56" s="10" t="s">
        <v>118</v>
      </c>
      <c r="C56" s="10" t="s">
        <v>78</v>
      </c>
      <c r="D56" s="33" t="s">
        <v>198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405</v>
      </c>
      <c r="B57" s="10" t="s">
        <v>75</v>
      </c>
      <c r="C57" s="10" t="s">
        <v>78</v>
      </c>
      <c r="D57" s="33" t="s">
        <v>15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406</v>
      </c>
      <c r="B58" s="10" t="s">
        <v>119</v>
      </c>
      <c r="C58" s="10" t="s">
        <v>84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140</v>
      </c>
      <c r="B59" s="28" t="s">
        <v>115</v>
      </c>
      <c r="C59" s="28" t="s">
        <v>78</v>
      </c>
      <c r="D59" s="28" t="s">
        <v>21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141</v>
      </c>
      <c r="B60" s="10" t="s">
        <v>116</v>
      </c>
      <c r="C60" s="10" t="s">
        <v>84</v>
      </c>
      <c r="D60" s="10">
        <f>E60</f>
        <v>23986.08</v>
      </c>
      <c r="E60" s="29">
        <v>23986.08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142</v>
      </c>
      <c r="B61" s="10" t="s">
        <v>117</v>
      </c>
      <c r="C61" s="10" t="s">
        <v>78</v>
      </c>
      <c r="D61" s="10" t="s">
        <v>22</v>
      </c>
      <c r="E61" s="2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143</v>
      </c>
      <c r="B62" s="10" t="s">
        <v>118</v>
      </c>
      <c r="C62" s="10" t="s">
        <v>78</v>
      </c>
      <c r="D62" s="10" t="s">
        <v>23</v>
      </c>
      <c r="E62" s="2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144</v>
      </c>
      <c r="B63" s="10" t="s">
        <v>75</v>
      </c>
      <c r="C63" s="10" t="s">
        <v>78</v>
      </c>
      <c r="D63" s="10" t="s">
        <v>15</v>
      </c>
      <c r="E63" s="2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145</v>
      </c>
      <c r="B64" s="10" t="s">
        <v>119</v>
      </c>
      <c r="C64" s="10" t="s">
        <v>84</v>
      </c>
      <c r="D64" s="34">
        <f>E60/E2</f>
        <v>9.544799044966176</v>
      </c>
      <c r="E64" s="2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30" customFormat="1" ht="31.5" hidden="1">
      <c r="A65" s="27" t="s">
        <v>146</v>
      </c>
      <c r="B65" s="28" t="s">
        <v>115</v>
      </c>
      <c r="C65" s="28" t="s">
        <v>78</v>
      </c>
      <c r="D65" s="28" t="s">
        <v>24</v>
      </c>
      <c r="E65" s="29">
        <v>0</v>
      </c>
      <c r="F65" s="29" t="s">
        <v>78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7" customFormat="1" ht="15.75" hidden="1">
      <c r="A66" s="31" t="s">
        <v>147</v>
      </c>
      <c r="B66" s="10" t="s">
        <v>116</v>
      </c>
      <c r="C66" s="10" t="s">
        <v>84</v>
      </c>
      <c r="D66" s="10">
        <v>0</v>
      </c>
      <c r="E66" s="2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 hidden="1">
      <c r="A67" s="31" t="s">
        <v>148</v>
      </c>
      <c r="B67" s="10" t="s">
        <v>117</v>
      </c>
      <c r="C67" s="10" t="s">
        <v>78</v>
      </c>
      <c r="D67" s="10" t="s">
        <v>25</v>
      </c>
      <c r="E67" s="2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 hidden="1">
      <c r="A68" s="31" t="s">
        <v>149</v>
      </c>
      <c r="B68" s="10" t="s">
        <v>118</v>
      </c>
      <c r="C68" s="10" t="s">
        <v>78</v>
      </c>
      <c r="D68" s="10" t="s">
        <v>20</v>
      </c>
      <c r="E68" s="2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 hidden="1">
      <c r="A69" s="31" t="s">
        <v>150</v>
      </c>
      <c r="B69" s="10" t="s">
        <v>75</v>
      </c>
      <c r="C69" s="10" t="s">
        <v>78</v>
      </c>
      <c r="D69" s="10" t="s">
        <v>15</v>
      </c>
      <c r="E69" s="2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 hidden="1">
      <c r="A70" s="31" t="s">
        <v>151</v>
      </c>
      <c r="B70" s="10" t="s">
        <v>119</v>
      </c>
      <c r="C70" s="10" t="s">
        <v>84</v>
      </c>
      <c r="D70" s="10">
        <v>0</v>
      </c>
      <c r="E70" s="2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17" customFormat="1" ht="31.5" hidden="1">
      <c r="A71" s="31" t="s">
        <v>152</v>
      </c>
      <c r="B71" s="10" t="s">
        <v>117</v>
      </c>
      <c r="C71" s="10" t="s">
        <v>78</v>
      </c>
      <c r="D71" s="10" t="s">
        <v>26</v>
      </c>
      <c r="E71" s="29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s="17" customFormat="1" ht="15.75" hidden="1">
      <c r="A72" s="31" t="s">
        <v>153</v>
      </c>
      <c r="B72" s="10" t="s">
        <v>118</v>
      </c>
      <c r="C72" s="10" t="s">
        <v>78</v>
      </c>
      <c r="D72" s="10" t="s">
        <v>27</v>
      </c>
      <c r="E72" s="29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15.75" hidden="1">
      <c r="A73" s="31" t="s">
        <v>154</v>
      </c>
      <c r="B73" s="10" t="s">
        <v>75</v>
      </c>
      <c r="C73" s="10" t="s">
        <v>78</v>
      </c>
      <c r="D73" s="10" t="s">
        <v>15</v>
      </c>
      <c r="E73" s="2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 hidden="1">
      <c r="A74" s="31" t="s">
        <v>155</v>
      </c>
      <c r="B74" s="10" t="s">
        <v>119</v>
      </c>
      <c r="C74" s="10" t="s">
        <v>84</v>
      </c>
      <c r="D74" s="10">
        <v>0</v>
      </c>
      <c r="E74" s="2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31.5" hidden="1">
      <c r="A75" s="31" t="s">
        <v>156</v>
      </c>
      <c r="B75" s="10" t="s">
        <v>117</v>
      </c>
      <c r="C75" s="10" t="s">
        <v>78</v>
      </c>
      <c r="D75" s="10" t="s">
        <v>2</v>
      </c>
      <c r="E75" s="2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 hidden="1">
      <c r="A76" s="31" t="s">
        <v>157</v>
      </c>
      <c r="B76" s="10" t="s">
        <v>118</v>
      </c>
      <c r="C76" s="10" t="s">
        <v>78</v>
      </c>
      <c r="D76" s="10" t="s">
        <v>27</v>
      </c>
      <c r="E76" s="2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17" customFormat="1" ht="15.75" hidden="1">
      <c r="A77" s="31" t="s">
        <v>158</v>
      </c>
      <c r="B77" s="10" t="s">
        <v>75</v>
      </c>
      <c r="C77" s="10" t="s">
        <v>78</v>
      </c>
      <c r="D77" s="10" t="s">
        <v>15</v>
      </c>
      <c r="E77" s="29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s="17" customFormat="1" ht="15.75" hidden="1">
      <c r="A78" s="31" t="s">
        <v>159</v>
      </c>
      <c r="B78" s="10" t="s">
        <v>119</v>
      </c>
      <c r="C78" s="10" t="s">
        <v>84</v>
      </c>
      <c r="D78" s="10">
        <v>0</v>
      </c>
      <c r="E78" s="29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 hidden="1">
      <c r="A79" s="31" t="s">
        <v>160</v>
      </c>
      <c r="B79" s="10" t="s">
        <v>117</v>
      </c>
      <c r="C79" s="10" t="s">
        <v>78</v>
      </c>
      <c r="D79" s="10" t="s">
        <v>1</v>
      </c>
      <c r="E79" s="29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 hidden="1">
      <c r="A80" s="31" t="s">
        <v>161</v>
      </c>
      <c r="B80" s="10" t="s">
        <v>118</v>
      </c>
      <c r="C80" s="10" t="s">
        <v>78</v>
      </c>
      <c r="D80" s="10" t="s">
        <v>27</v>
      </c>
      <c r="E80" s="29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 hidden="1">
      <c r="A81" s="31" t="s">
        <v>162</v>
      </c>
      <c r="B81" s="10" t="s">
        <v>75</v>
      </c>
      <c r="C81" s="10" t="s">
        <v>78</v>
      </c>
      <c r="D81" s="10" t="s">
        <v>15</v>
      </c>
      <c r="E81" s="29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 hidden="1">
      <c r="A82" s="31" t="s">
        <v>163</v>
      </c>
      <c r="B82" s="10" t="s">
        <v>119</v>
      </c>
      <c r="C82" s="10" t="s">
        <v>84</v>
      </c>
      <c r="D82" s="10">
        <v>0</v>
      </c>
      <c r="E82" s="29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17" customFormat="1" ht="31.5" hidden="1">
      <c r="A83" s="31" t="s">
        <v>164</v>
      </c>
      <c r="B83" s="10" t="s">
        <v>117</v>
      </c>
      <c r="C83" s="10" t="s">
        <v>78</v>
      </c>
      <c r="D83" s="10" t="s">
        <v>336</v>
      </c>
      <c r="E83" s="29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s="17" customFormat="1" ht="15.75" hidden="1">
      <c r="A84" s="31" t="s">
        <v>165</v>
      </c>
      <c r="B84" s="10" t="s">
        <v>118</v>
      </c>
      <c r="C84" s="10" t="s">
        <v>78</v>
      </c>
      <c r="D84" s="10" t="s">
        <v>20</v>
      </c>
      <c r="E84" s="29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15.75" hidden="1">
      <c r="A85" s="31" t="s">
        <v>166</v>
      </c>
      <c r="B85" s="10" t="s">
        <v>75</v>
      </c>
      <c r="C85" s="10" t="s">
        <v>78</v>
      </c>
      <c r="D85" s="10" t="s">
        <v>15</v>
      </c>
      <c r="E85" s="29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 hidden="1">
      <c r="A86" s="31" t="s">
        <v>167</v>
      </c>
      <c r="B86" s="10" t="s">
        <v>119</v>
      </c>
      <c r="C86" s="10" t="s">
        <v>84</v>
      </c>
      <c r="D86" s="10">
        <v>0</v>
      </c>
      <c r="E86" s="29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30" customFormat="1" ht="31.5" hidden="1">
      <c r="A87" s="27" t="s">
        <v>168</v>
      </c>
      <c r="B87" s="28" t="s">
        <v>115</v>
      </c>
      <c r="C87" s="28" t="s">
        <v>78</v>
      </c>
      <c r="D87" s="28" t="s">
        <v>28</v>
      </c>
      <c r="E87" s="29">
        <v>0</v>
      </c>
      <c r="F87" s="29" t="s">
        <v>78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s="17" customFormat="1" ht="15.75" hidden="1">
      <c r="A88" s="31" t="s">
        <v>169</v>
      </c>
      <c r="B88" s="10" t="s">
        <v>116</v>
      </c>
      <c r="C88" s="10" t="s">
        <v>84</v>
      </c>
      <c r="D88" s="10">
        <v>0</v>
      </c>
      <c r="E88" s="29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17" customFormat="1" ht="31.5" hidden="1">
      <c r="A89" s="31" t="s">
        <v>170</v>
      </c>
      <c r="B89" s="10" t="s">
        <v>117</v>
      </c>
      <c r="C89" s="10" t="s">
        <v>78</v>
      </c>
      <c r="D89" s="10" t="s">
        <v>337</v>
      </c>
      <c r="E89" s="29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s="17" customFormat="1" ht="15.75" hidden="1">
      <c r="A90" s="31" t="s">
        <v>171</v>
      </c>
      <c r="B90" s="10" t="s">
        <v>118</v>
      </c>
      <c r="C90" s="10" t="s">
        <v>78</v>
      </c>
      <c r="D90" s="10" t="s">
        <v>14</v>
      </c>
      <c r="E90" s="29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15.75" hidden="1">
      <c r="A91" s="31" t="s">
        <v>172</v>
      </c>
      <c r="B91" s="10" t="s">
        <v>75</v>
      </c>
      <c r="C91" s="10" t="s">
        <v>78</v>
      </c>
      <c r="D91" s="10" t="s">
        <v>29</v>
      </c>
      <c r="E91" s="29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 hidden="1">
      <c r="A92" s="31" t="s">
        <v>173</v>
      </c>
      <c r="B92" s="10" t="s">
        <v>119</v>
      </c>
      <c r="C92" s="10" t="s">
        <v>84</v>
      </c>
      <c r="D92" s="10">
        <v>0</v>
      </c>
      <c r="E92" s="29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31.5" hidden="1">
      <c r="A93" s="31" t="s">
        <v>174</v>
      </c>
      <c r="B93" s="10" t="s">
        <v>117</v>
      </c>
      <c r="C93" s="10" t="s">
        <v>78</v>
      </c>
      <c r="D93" s="10" t="s">
        <v>338</v>
      </c>
      <c r="E93" s="29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 hidden="1">
      <c r="A94" s="31" t="s">
        <v>175</v>
      </c>
      <c r="B94" s="10" t="s">
        <v>118</v>
      </c>
      <c r="C94" s="10" t="s">
        <v>78</v>
      </c>
      <c r="D94" s="10" t="s">
        <v>27</v>
      </c>
      <c r="E94" s="29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15.75" hidden="1">
      <c r="A95" s="31" t="s">
        <v>176</v>
      </c>
      <c r="B95" s="10" t="s">
        <v>75</v>
      </c>
      <c r="C95" s="10" t="s">
        <v>78</v>
      </c>
      <c r="D95" s="10" t="s">
        <v>15</v>
      </c>
      <c r="E95" s="29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 hidden="1">
      <c r="A96" s="31" t="s">
        <v>177</v>
      </c>
      <c r="B96" s="10" t="s">
        <v>119</v>
      </c>
      <c r="C96" s="10" t="s">
        <v>84</v>
      </c>
      <c r="D96" s="10">
        <v>0</v>
      </c>
      <c r="E96" s="29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31.5" hidden="1">
      <c r="A97" s="31" t="s">
        <v>178</v>
      </c>
      <c r="B97" s="10" t="s">
        <v>117</v>
      </c>
      <c r="C97" s="10" t="s">
        <v>78</v>
      </c>
      <c r="D97" s="10" t="s">
        <v>30</v>
      </c>
      <c r="E97" s="29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 hidden="1">
      <c r="A98" s="31" t="s">
        <v>179</v>
      </c>
      <c r="B98" s="10" t="s">
        <v>118</v>
      </c>
      <c r="C98" s="10" t="s">
        <v>78</v>
      </c>
      <c r="D98" s="10" t="s">
        <v>20</v>
      </c>
      <c r="E98" s="29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17" customFormat="1" ht="15.75" hidden="1">
      <c r="A99" s="31" t="s">
        <v>180</v>
      </c>
      <c r="B99" s="10" t="s">
        <v>75</v>
      </c>
      <c r="C99" s="10" t="s">
        <v>78</v>
      </c>
      <c r="D99" s="10" t="s">
        <v>15</v>
      </c>
      <c r="E99" s="29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s="17" customFormat="1" ht="15.75" hidden="1">
      <c r="A100" s="31" t="s">
        <v>181</v>
      </c>
      <c r="B100" s="10" t="s">
        <v>119</v>
      </c>
      <c r="C100" s="10" t="s">
        <v>84</v>
      </c>
      <c r="D100" s="10">
        <v>0</v>
      </c>
      <c r="E100" s="29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 hidden="1">
      <c r="A101" s="31" t="s">
        <v>182</v>
      </c>
      <c r="B101" s="10" t="s">
        <v>117</v>
      </c>
      <c r="C101" s="10" t="s">
        <v>78</v>
      </c>
      <c r="D101" s="10" t="s">
        <v>0</v>
      </c>
      <c r="E101" s="29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 hidden="1">
      <c r="A102" s="31" t="s">
        <v>183</v>
      </c>
      <c r="B102" s="10" t="s">
        <v>118</v>
      </c>
      <c r="C102" s="10" t="s">
        <v>78</v>
      </c>
      <c r="D102" s="10" t="s">
        <v>20</v>
      </c>
      <c r="E102" s="29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 hidden="1">
      <c r="A103" s="31" t="s">
        <v>184</v>
      </c>
      <c r="B103" s="10" t="s">
        <v>75</v>
      </c>
      <c r="C103" s="10" t="s">
        <v>78</v>
      </c>
      <c r="D103" s="10" t="s">
        <v>15</v>
      </c>
      <c r="E103" s="29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15.75" hidden="1">
      <c r="A104" s="31" t="s">
        <v>185</v>
      </c>
      <c r="B104" s="10" t="s">
        <v>119</v>
      </c>
      <c r="C104" s="10" t="s">
        <v>84</v>
      </c>
      <c r="D104" s="10">
        <v>0</v>
      </c>
      <c r="E104" s="29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30" customFormat="1" ht="15.75">
      <c r="A105" s="27" t="s">
        <v>186</v>
      </c>
      <c r="B105" s="28" t="s">
        <v>115</v>
      </c>
      <c r="C105" s="28" t="s">
        <v>78</v>
      </c>
      <c r="D105" s="28" t="s">
        <v>439</v>
      </c>
      <c r="E105" s="29">
        <v>0</v>
      </c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s="17" customFormat="1" ht="15.75">
      <c r="A106" s="31" t="s">
        <v>187</v>
      </c>
      <c r="B106" s="10" t="s">
        <v>116</v>
      </c>
      <c r="C106" s="10" t="s">
        <v>84</v>
      </c>
      <c r="D106" s="10">
        <v>0</v>
      </c>
      <c r="E106" s="29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31.5">
      <c r="A107" s="31" t="s">
        <v>188</v>
      </c>
      <c r="B107" s="10" t="s">
        <v>117</v>
      </c>
      <c r="C107" s="10" t="s">
        <v>78</v>
      </c>
      <c r="D107" s="10" t="s">
        <v>439</v>
      </c>
      <c r="E107" s="29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189</v>
      </c>
      <c r="B108" s="10" t="s">
        <v>118</v>
      </c>
      <c r="C108" s="10" t="s">
        <v>78</v>
      </c>
      <c r="D108" s="10" t="s">
        <v>35</v>
      </c>
      <c r="E108" s="29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17" customFormat="1" ht="15.75">
      <c r="A109" s="31" t="s">
        <v>190</v>
      </c>
      <c r="B109" s="10" t="s">
        <v>75</v>
      </c>
      <c r="C109" s="10" t="s">
        <v>78</v>
      </c>
      <c r="D109" s="10" t="s">
        <v>15</v>
      </c>
      <c r="E109" s="29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s="17" customFormat="1" ht="15.75">
      <c r="A110" s="31" t="s">
        <v>191</v>
      </c>
      <c r="B110" s="10" t="s">
        <v>119</v>
      </c>
      <c r="C110" s="10" t="s">
        <v>84</v>
      </c>
      <c r="D110" s="10">
        <v>0</v>
      </c>
      <c r="E110" s="29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30" customFormat="1" ht="15.75">
      <c r="A111" s="27" t="s">
        <v>192</v>
      </c>
      <c r="B111" s="28" t="s">
        <v>115</v>
      </c>
      <c r="C111" s="28" t="s">
        <v>78</v>
      </c>
      <c r="D111" s="28" t="s">
        <v>31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s="17" customFormat="1" ht="15.75">
      <c r="A112" s="31" t="s">
        <v>193</v>
      </c>
      <c r="B112" s="10" t="s">
        <v>116</v>
      </c>
      <c r="C112" s="10" t="s">
        <v>84</v>
      </c>
      <c r="D112" s="10">
        <f>E112</f>
        <v>36953.16</v>
      </c>
      <c r="E112" s="29">
        <v>36953.16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31.5">
      <c r="A113" s="31" t="s">
        <v>194</v>
      </c>
      <c r="B113" s="10" t="s">
        <v>117</v>
      </c>
      <c r="C113" s="10" t="s">
        <v>78</v>
      </c>
      <c r="D113" s="10" t="s">
        <v>10</v>
      </c>
      <c r="E113" s="29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195</v>
      </c>
      <c r="B114" s="10" t="s">
        <v>118</v>
      </c>
      <c r="C114" s="10" t="s">
        <v>78</v>
      </c>
      <c r="D114" s="10" t="s">
        <v>23</v>
      </c>
      <c r="E114" s="29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15.75">
      <c r="A115" s="31" t="s">
        <v>196</v>
      </c>
      <c r="B115" s="10" t="s">
        <v>75</v>
      </c>
      <c r="C115" s="10" t="s">
        <v>78</v>
      </c>
      <c r="D115" s="10" t="s">
        <v>15</v>
      </c>
      <c r="E115" s="29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197</v>
      </c>
      <c r="B116" s="10" t="s">
        <v>119</v>
      </c>
      <c r="C116" s="10" t="s">
        <v>84</v>
      </c>
      <c r="D116" s="34">
        <f>E112/E2</f>
        <v>14.704799044966178</v>
      </c>
      <c r="E116" s="29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30" customFormat="1" ht="31.5">
      <c r="A117" s="27" t="s">
        <v>199</v>
      </c>
      <c r="B117" s="28" t="s">
        <v>115</v>
      </c>
      <c r="C117" s="28" t="s">
        <v>78</v>
      </c>
      <c r="D117" s="28" t="s">
        <v>65</v>
      </c>
      <c r="E117" s="29"/>
      <c r="F117" s="35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s="17" customFormat="1" ht="15.75">
      <c r="A118" s="31" t="s">
        <v>200</v>
      </c>
      <c r="B118" s="10" t="s">
        <v>116</v>
      </c>
      <c r="C118" s="10" t="s">
        <v>84</v>
      </c>
      <c r="D118" s="10">
        <f>E119</f>
        <v>11008.26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201</v>
      </c>
      <c r="B119" s="10" t="s">
        <v>117</v>
      </c>
      <c r="C119" s="10" t="s">
        <v>78</v>
      </c>
      <c r="D119" s="10" t="s">
        <v>65</v>
      </c>
      <c r="E119" s="16">
        <v>11008.26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202</v>
      </c>
      <c r="B120" s="10" t="s">
        <v>118</v>
      </c>
      <c r="C120" s="10" t="s">
        <v>78</v>
      </c>
      <c r="D120" s="10" t="s">
        <v>198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203</v>
      </c>
      <c r="B121" s="10" t="s">
        <v>75</v>
      </c>
      <c r="C121" s="10" t="s">
        <v>78</v>
      </c>
      <c r="D121" s="10" t="s">
        <v>15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204</v>
      </c>
      <c r="B122" s="10" t="s">
        <v>119</v>
      </c>
      <c r="C122" s="10" t="s">
        <v>84</v>
      </c>
      <c r="D122" s="34">
        <f>E119/E2</f>
        <v>4.380525268603263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30" customFormat="1" ht="31.5">
      <c r="A123" s="27" t="s">
        <v>206</v>
      </c>
      <c r="B123" s="28" t="s">
        <v>115</v>
      </c>
      <c r="C123" s="28" t="s">
        <v>78</v>
      </c>
      <c r="D123" s="28" t="s">
        <v>66</v>
      </c>
      <c r="E123" s="16">
        <v>2670.29</v>
      </c>
      <c r="F123" s="29" t="s">
        <v>392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s="17" customFormat="1" ht="15.75">
      <c r="A124" s="31" t="s">
        <v>207</v>
      </c>
      <c r="B124" s="10" t="s">
        <v>116</v>
      </c>
      <c r="C124" s="10" t="s">
        <v>84</v>
      </c>
      <c r="D124" s="10">
        <f>E123</f>
        <v>2670.29</v>
      </c>
      <c r="E124" s="16"/>
      <c r="F124" s="16">
        <v>6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31.5">
      <c r="A125" s="31" t="s">
        <v>208</v>
      </c>
      <c r="B125" s="10" t="s">
        <v>117</v>
      </c>
      <c r="C125" s="10" t="s">
        <v>78</v>
      </c>
      <c r="D125" s="10" t="s">
        <v>66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209</v>
      </c>
      <c r="B126" s="10" t="s">
        <v>118</v>
      </c>
      <c r="C126" s="10" t="s">
        <v>78</v>
      </c>
      <c r="D126" s="10" t="s">
        <v>205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15.75">
      <c r="A127" s="31" t="s">
        <v>210</v>
      </c>
      <c r="B127" s="10" t="s">
        <v>75</v>
      </c>
      <c r="C127" s="10" t="s">
        <v>78</v>
      </c>
      <c r="D127" s="10" t="s">
        <v>29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211</v>
      </c>
      <c r="B128" s="10" t="s">
        <v>119</v>
      </c>
      <c r="C128" s="10" t="s">
        <v>84</v>
      </c>
      <c r="D128" s="34">
        <f>E123/F124</f>
        <v>445.04833333333335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30" customFormat="1" ht="15.75">
      <c r="A129" s="27" t="s">
        <v>212</v>
      </c>
      <c r="B129" s="28" t="s">
        <v>115</v>
      </c>
      <c r="C129" s="28" t="s">
        <v>78</v>
      </c>
      <c r="D129" s="28" t="s">
        <v>32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1:22" s="17" customFormat="1" ht="15.75">
      <c r="A130" s="31" t="s">
        <v>213</v>
      </c>
      <c r="B130" s="10" t="s">
        <v>116</v>
      </c>
      <c r="C130" s="10" t="s">
        <v>84</v>
      </c>
      <c r="D130" s="10">
        <f>E131+E135</f>
        <v>84014.62</v>
      </c>
      <c r="E130" s="29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214</v>
      </c>
      <c r="B131" s="10" t="s">
        <v>117</v>
      </c>
      <c r="C131" s="10" t="s">
        <v>78</v>
      </c>
      <c r="D131" s="10" t="s">
        <v>9</v>
      </c>
      <c r="E131" s="29">
        <v>25662.76</v>
      </c>
      <c r="F131" s="29" t="s">
        <v>394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215</v>
      </c>
      <c r="B132" s="10" t="s">
        <v>118</v>
      </c>
      <c r="C132" s="10" t="s">
        <v>78</v>
      </c>
      <c r="D132" s="10" t="s">
        <v>33</v>
      </c>
      <c r="E132" s="29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216</v>
      </c>
      <c r="B133" s="10" t="s">
        <v>75</v>
      </c>
      <c r="C133" s="10" t="s">
        <v>78</v>
      </c>
      <c r="D133" s="10" t="s">
        <v>15</v>
      </c>
      <c r="E133" s="29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217</v>
      </c>
      <c r="B134" s="10" t="s">
        <v>119</v>
      </c>
      <c r="C134" s="10" t="s">
        <v>84</v>
      </c>
      <c r="D134" s="34">
        <f>E131/E2</f>
        <v>10.21200159172304</v>
      </c>
      <c r="E134" s="29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218</v>
      </c>
      <c r="B135" s="10" t="s">
        <v>117</v>
      </c>
      <c r="C135" s="10" t="s">
        <v>78</v>
      </c>
      <c r="D135" s="10" t="s">
        <v>8</v>
      </c>
      <c r="E135" s="29">
        <v>58351.86</v>
      </c>
      <c r="F135" s="29" t="s">
        <v>394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219</v>
      </c>
      <c r="B136" s="10" t="s">
        <v>118</v>
      </c>
      <c r="C136" s="10" t="s">
        <v>78</v>
      </c>
      <c r="D136" s="10" t="s">
        <v>23</v>
      </c>
      <c r="E136" s="29"/>
      <c r="F136" s="29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220</v>
      </c>
      <c r="B137" s="10" t="s">
        <v>75</v>
      </c>
      <c r="C137" s="10" t="s">
        <v>78</v>
      </c>
      <c r="D137" s="10" t="s">
        <v>15</v>
      </c>
      <c r="E137" s="29"/>
      <c r="F137" s="29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221</v>
      </c>
      <c r="B138" s="10" t="s">
        <v>119</v>
      </c>
      <c r="C138" s="10" t="s">
        <v>84</v>
      </c>
      <c r="D138" s="34">
        <f>E135/E2</f>
        <v>23.22</v>
      </c>
      <c r="E138" s="29"/>
      <c r="F138" s="29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30" customFormat="1" ht="47.25">
      <c r="A139" s="27" t="s">
        <v>223</v>
      </c>
      <c r="B139" s="28" t="s">
        <v>115</v>
      </c>
      <c r="C139" s="28" t="s">
        <v>78</v>
      </c>
      <c r="D139" s="28" t="s">
        <v>34</v>
      </c>
      <c r="E139" s="29"/>
      <c r="F139" s="10" t="s">
        <v>393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s="17" customFormat="1" ht="15.75">
      <c r="A140" s="31" t="s">
        <v>224</v>
      </c>
      <c r="B140" s="10" t="s">
        <v>116</v>
      </c>
      <c r="C140" s="10" t="s">
        <v>84</v>
      </c>
      <c r="D140" s="10">
        <f>E141+E145</f>
        <v>1352.7400000000002</v>
      </c>
      <c r="E140" s="16"/>
      <c r="F140" s="10">
        <v>493.7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31.5">
      <c r="A141" s="31" t="s">
        <v>225</v>
      </c>
      <c r="B141" s="10" t="s">
        <v>117</v>
      </c>
      <c r="C141" s="10" t="s">
        <v>78</v>
      </c>
      <c r="D141" s="10" t="s">
        <v>12</v>
      </c>
      <c r="E141" s="16">
        <v>1086.14</v>
      </c>
      <c r="F141" s="36" t="s">
        <v>431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226</v>
      </c>
      <c r="B142" s="10" t="s">
        <v>118</v>
      </c>
      <c r="C142" s="10" t="s">
        <v>78</v>
      </c>
      <c r="D142" s="10" t="s">
        <v>35</v>
      </c>
      <c r="E142" s="16"/>
      <c r="F142" s="3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15.75">
      <c r="A143" s="31" t="s">
        <v>227</v>
      </c>
      <c r="B143" s="10" t="s">
        <v>75</v>
      </c>
      <c r="C143" s="10" t="s">
        <v>78</v>
      </c>
      <c r="D143" s="10" t="s">
        <v>222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31.5">
      <c r="A144" s="31" t="s">
        <v>228</v>
      </c>
      <c r="B144" s="10" t="s">
        <v>119</v>
      </c>
      <c r="C144" s="10" t="s">
        <v>84</v>
      </c>
      <c r="D144" s="34">
        <f>E141/F140</f>
        <v>2.2</v>
      </c>
      <c r="E144" s="16"/>
      <c r="F144" s="10" t="s">
        <v>393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31.5">
      <c r="A145" s="31" t="s">
        <v>229</v>
      </c>
      <c r="B145" s="10" t="s">
        <v>117</v>
      </c>
      <c r="C145" s="10" t="s">
        <v>78</v>
      </c>
      <c r="D145" s="10" t="s">
        <v>11</v>
      </c>
      <c r="E145" s="16">
        <v>266.6</v>
      </c>
      <c r="F145" s="10">
        <f>F140</f>
        <v>493.7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230</v>
      </c>
      <c r="B146" s="10" t="s">
        <v>118</v>
      </c>
      <c r="C146" s="10" t="s">
        <v>78</v>
      </c>
      <c r="D146" s="10" t="s">
        <v>36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15.75">
      <c r="A147" s="31" t="s">
        <v>231</v>
      </c>
      <c r="B147" s="10" t="s">
        <v>75</v>
      </c>
      <c r="C147" s="10" t="s">
        <v>78</v>
      </c>
      <c r="D147" s="10" t="s">
        <v>222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232</v>
      </c>
      <c r="B148" s="10" t="s">
        <v>119</v>
      </c>
      <c r="C148" s="10" t="s">
        <v>84</v>
      </c>
      <c r="D148" s="34">
        <f>E145/F145</f>
        <v>0.5400040510431436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30" customFormat="1" ht="63">
      <c r="A149" s="27" t="s">
        <v>233</v>
      </c>
      <c r="B149" s="28" t="s">
        <v>115</v>
      </c>
      <c r="C149" s="28" t="s">
        <v>78</v>
      </c>
      <c r="D149" s="28" t="s">
        <v>37</v>
      </c>
      <c r="E149" s="29"/>
      <c r="F149" s="16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1:22" s="17" customFormat="1" ht="15.75">
      <c r="A150" s="31" t="s">
        <v>234</v>
      </c>
      <c r="B150" s="10" t="s">
        <v>116</v>
      </c>
      <c r="C150" s="10" t="s">
        <v>84</v>
      </c>
      <c r="D150" s="10">
        <f>E151+E155+E159+E163+E167+E171+E175+E179+E183+E187+E191+E195+E203+E199</f>
        <v>113125.67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 t="s">
        <v>235</v>
      </c>
      <c r="B151" s="10" t="s">
        <v>117</v>
      </c>
      <c r="C151" s="10" t="s">
        <v>78</v>
      </c>
      <c r="D151" s="10" t="s">
        <v>38</v>
      </c>
      <c r="E151" s="16">
        <v>1269.61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236</v>
      </c>
      <c r="B152" s="10" t="s">
        <v>118</v>
      </c>
      <c r="C152" s="10" t="s">
        <v>78</v>
      </c>
      <c r="D152" s="10" t="s">
        <v>33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 t="s">
        <v>237</v>
      </c>
      <c r="B153" s="10" t="s">
        <v>75</v>
      </c>
      <c r="C153" s="10" t="s">
        <v>78</v>
      </c>
      <c r="D153" s="10" t="s">
        <v>15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238</v>
      </c>
      <c r="B154" s="10" t="s">
        <v>119</v>
      </c>
      <c r="C154" s="10" t="s">
        <v>84</v>
      </c>
      <c r="D154" s="34">
        <f>E151/E2</f>
        <v>0.505216872264226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 t="s">
        <v>239</v>
      </c>
      <c r="B155" s="10" t="s">
        <v>117</v>
      </c>
      <c r="C155" s="10" t="s">
        <v>78</v>
      </c>
      <c r="D155" s="10" t="s">
        <v>39</v>
      </c>
      <c r="E155" s="16">
        <v>5394.39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240</v>
      </c>
      <c r="B156" s="10" t="s">
        <v>118</v>
      </c>
      <c r="C156" s="10" t="s">
        <v>78</v>
      </c>
      <c r="D156" s="10" t="s">
        <v>40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 t="s">
        <v>241</v>
      </c>
      <c r="B157" s="10" t="s">
        <v>75</v>
      </c>
      <c r="C157" s="10" t="s">
        <v>78</v>
      </c>
      <c r="D157" s="10" t="s">
        <v>15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242</v>
      </c>
      <c r="B158" s="10" t="s">
        <v>119</v>
      </c>
      <c r="C158" s="10" t="s">
        <v>84</v>
      </c>
      <c r="D158" s="34">
        <f>E155/E2</f>
        <v>2.1465937126939916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 t="s">
        <v>243</v>
      </c>
      <c r="B159" s="10" t="s">
        <v>117</v>
      </c>
      <c r="C159" s="10" t="s">
        <v>78</v>
      </c>
      <c r="D159" s="10" t="s">
        <v>6</v>
      </c>
      <c r="E159" s="16">
        <v>1925.01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 t="s">
        <v>244</v>
      </c>
      <c r="B160" s="10" t="s">
        <v>118</v>
      </c>
      <c r="C160" s="10" t="s">
        <v>78</v>
      </c>
      <c r="D160" s="10" t="s">
        <v>41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 t="s">
        <v>245</v>
      </c>
      <c r="B161" s="10" t="s">
        <v>75</v>
      </c>
      <c r="C161" s="10" t="s">
        <v>78</v>
      </c>
      <c r="D161" s="10" t="s">
        <v>15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 t="s">
        <v>246</v>
      </c>
      <c r="B162" s="10" t="s">
        <v>119</v>
      </c>
      <c r="C162" s="10" t="s">
        <v>84</v>
      </c>
      <c r="D162" s="34">
        <f>E159/E2</f>
        <v>0.7660206923995225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247</v>
      </c>
      <c r="B163" s="10" t="s">
        <v>117</v>
      </c>
      <c r="C163" s="10" t="s">
        <v>78</v>
      </c>
      <c r="D163" s="10" t="s">
        <v>5</v>
      </c>
      <c r="E163" s="16">
        <v>22761.12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248</v>
      </c>
      <c r="B164" s="10" t="s">
        <v>118</v>
      </c>
      <c r="C164" s="10" t="s">
        <v>78</v>
      </c>
      <c r="D164" s="10" t="s">
        <v>42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249</v>
      </c>
      <c r="B165" s="10" t="s">
        <v>75</v>
      </c>
      <c r="C165" s="10" t="s">
        <v>78</v>
      </c>
      <c r="D165" s="10" t="s">
        <v>15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250</v>
      </c>
      <c r="B166" s="10" t="s">
        <v>119</v>
      </c>
      <c r="C166" s="10" t="s">
        <v>84</v>
      </c>
      <c r="D166" s="34">
        <f>E163/E2</f>
        <v>9.05734978113808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31" t="s">
        <v>251</v>
      </c>
      <c r="B167" s="10" t="s">
        <v>117</v>
      </c>
      <c r="C167" s="10" t="s">
        <v>78</v>
      </c>
      <c r="D167" s="10" t="s">
        <v>43</v>
      </c>
      <c r="E167" s="16">
        <v>16245.26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252</v>
      </c>
      <c r="B168" s="10" t="s">
        <v>118</v>
      </c>
      <c r="C168" s="10" t="s">
        <v>78</v>
      </c>
      <c r="D168" s="10" t="s">
        <v>44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15.75">
      <c r="A169" s="31" t="s">
        <v>253</v>
      </c>
      <c r="B169" s="10" t="s">
        <v>75</v>
      </c>
      <c r="C169" s="10" t="s">
        <v>78</v>
      </c>
      <c r="D169" s="10" t="s">
        <v>15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254</v>
      </c>
      <c r="B170" s="10" t="s">
        <v>119</v>
      </c>
      <c r="C170" s="10" t="s">
        <v>84</v>
      </c>
      <c r="D170" s="34">
        <f>E167/E2</f>
        <v>6.464488658973338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31.5">
      <c r="A171" s="31" t="s">
        <v>255</v>
      </c>
      <c r="B171" s="10" t="s">
        <v>117</v>
      </c>
      <c r="C171" s="10" t="s">
        <v>78</v>
      </c>
      <c r="D171" s="10" t="s">
        <v>45</v>
      </c>
      <c r="E171" s="16">
        <v>8559.28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256</v>
      </c>
      <c r="B172" s="10" t="s">
        <v>118</v>
      </c>
      <c r="C172" s="10" t="s">
        <v>78</v>
      </c>
      <c r="D172" s="10" t="s">
        <v>46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15.75">
      <c r="A173" s="31" t="s">
        <v>257</v>
      </c>
      <c r="B173" s="10" t="s">
        <v>75</v>
      </c>
      <c r="C173" s="10" t="s">
        <v>78</v>
      </c>
      <c r="D173" s="10" t="s">
        <v>15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 t="s">
        <v>258</v>
      </c>
      <c r="B174" s="10" t="s">
        <v>119</v>
      </c>
      <c r="C174" s="10" t="s">
        <v>84</v>
      </c>
      <c r="D174" s="34">
        <f>E171/E2</f>
        <v>3.4060007958615204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31.5">
      <c r="A175" s="31" t="s">
        <v>259</v>
      </c>
      <c r="B175" s="10" t="s">
        <v>117</v>
      </c>
      <c r="C175" s="10" t="s">
        <v>78</v>
      </c>
      <c r="D175" s="10" t="s">
        <v>47</v>
      </c>
      <c r="E175" s="16">
        <v>2793.25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 t="s">
        <v>260</v>
      </c>
      <c r="B176" s="10" t="s">
        <v>118</v>
      </c>
      <c r="C176" s="10" t="s">
        <v>78</v>
      </c>
      <c r="D176" s="10" t="s">
        <v>35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15.75">
      <c r="A177" s="31" t="s">
        <v>261</v>
      </c>
      <c r="B177" s="10" t="s">
        <v>75</v>
      </c>
      <c r="C177" s="10" t="s">
        <v>78</v>
      </c>
      <c r="D177" s="10" t="s">
        <v>15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262</v>
      </c>
      <c r="B178" s="10" t="s">
        <v>119</v>
      </c>
      <c r="C178" s="10" t="s">
        <v>84</v>
      </c>
      <c r="D178" s="34">
        <f>E175/E2</f>
        <v>1.1115200955033824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31.5">
      <c r="A179" s="31" t="s">
        <v>263</v>
      </c>
      <c r="B179" s="10" t="s">
        <v>117</v>
      </c>
      <c r="C179" s="10" t="s">
        <v>78</v>
      </c>
      <c r="D179" s="10" t="s">
        <v>48</v>
      </c>
      <c r="E179" s="16">
        <v>2493.51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264</v>
      </c>
      <c r="B180" s="10" t="s">
        <v>118</v>
      </c>
      <c r="C180" s="10" t="s">
        <v>78</v>
      </c>
      <c r="D180" s="10" t="s">
        <v>42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15.75">
      <c r="A181" s="31" t="s">
        <v>265</v>
      </c>
      <c r="B181" s="10" t="s">
        <v>75</v>
      </c>
      <c r="C181" s="10" t="s">
        <v>78</v>
      </c>
      <c r="D181" s="10" t="s">
        <v>15</v>
      </c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266</v>
      </c>
      <c r="B182" s="10" t="s">
        <v>119</v>
      </c>
      <c r="C182" s="10" t="s">
        <v>84</v>
      </c>
      <c r="D182" s="34">
        <f>E179/E2</f>
        <v>0.9922443294866694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31.5">
      <c r="A183" s="31" t="s">
        <v>407</v>
      </c>
      <c r="B183" s="10" t="s">
        <v>117</v>
      </c>
      <c r="C183" s="10" t="s">
        <v>78</v>
      </c>
      <c r="D183" s="10" t="s">
        <v>389</v>
      </c>
      <c r="E183" s="16">
        <v>1715.88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408</v>
      </c>
      <c r="B184" s="10" t="s">
        <v>118</v>
      </c>
      <c r="C184" s="10" t="s">
        <v>78</v>
      </c>
      <c r="D184" s="10" t="s">
        <v>46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15.75">
      <c r="A185" s="31" t="s">
        <v>409</v>
      </c>
      <c r="B185" s="10" t="s">
        <v>75</v>
      </c>
      <c r="C185" s="10" t="s">
        <v>78</v>
      </c>
      <c r="D185" s="10" t="s">
        <v>15</v>
      </c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410</v>
      </c>
      <c r="B186" s="10" t="s">
        <v>119</v>
      </c>
      <c r="C186" s="10" t="s">
        <v>84</v>
      </c>
      <c r="D186" s="34">
        <f>E183/E2</f>
        <v>0.6828014325507362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31.5">
      <c r="A187" s="31" t="s">
        <v>411</v>
      </c>
      <c r="B187" s="10" t="s">
        <v>117</v>
      </c>
      <c r="C187" s="10" t="s">
        <v>78</v>
      </c>
      <c r="D187" s="34" t="s">
        <v>388</v>
      </c>
      <c r="E187" s="16">
        <v>0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412</v>
      </c>
      <c r="B188" s="10" t="s">
        <v>118</v>
      </c>
      <c r="C188" s="10" t="s">
        <v>78</v>
      </c>
      <c r="D188" s="34" t="s">
        <v>42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15.75">
      <c r="A189" s="31" t="s">
        <v>413</v>
      </c>
      <c r="B189" s="10" t="s">
        <v>75</v>
      </c>
      <c r="C189" s="10" t="s">
        <v>78</v>
      </c>
      <c r="D189" s="34" t="s">
        <v>15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414</v>
      </c>
      <c r="B190" s="10" t="s">
        <v>119</v>
      </c>
      <c r="C190" s="10" t="s">
        <v>84</v>
      </c>
      <c r="D190" s="34">
        <f>E187/E2</f>
        <v>0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31.5">
      <c r="A191" s="31" t="s">
        <v>415</v>
      </c>
      <c r="B191" s="10" t="s">
        <v>117</v>
      </c>
      <c r="C191" s="10" t="s">
        <v>78</v>
      </c>
      <c r="D191" s="34" t="s">
        <v>390</v>
      </c>
      <c r="E191" s="16">
        <v>0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416</v>
      </c>
      <c r="B192" s="10" t="s">
        <v>118</v>
      </c>
      <c r="C192" s="10" t="s">
        <v>78</v>
      </c>
      <c r="D192" s="34" t="s">
        <v>35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15.75">
      <c r="A193" s="31" t="s">
        <v>417</v>
      </c>
      <c r="B193" s="10" t="s">
        <v>75</v>
      </c>
      <c r="C193" s="10" t="s">
        <v>78</v>
      </c>
      <c r="D193" s="34" t="s">
        <v>15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 t="s">
        <v>418</v>
      </c>
      <c r="B194" s="10" t="s">
        <v>119</v>
      </c>
      <c r="C194" s="10" t="s">
        <v>84</v>
      </c>
      <c r="D194" s="34">
        <f>E191/E2</f>
        <v>0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31.5">
      <c r="A195" s="31" t="s">
        <v>419</v>
      </c>
      <c r="B195" s="10" t="s">
        <v>117</v>
      </c>
      <c r="C195" s="10" t="s">
        <v>78</v>
      </c>
      <c r="D195" s="34" t="s">
        <v>387</v>
      </c>
      <c r="E195" s="16">
        <v>2789.72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 t="s">
        <v>420</v>
      </c>
      <c r="B196" s="10" t="s">
        <v>118</v>
      </c>
      <c r="C196" s="10" t="s">
        <v>78</v>
      </c>
      <c r="D196" s="34" t="s">
        <v>35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15.75">
      <c r="A197" s="31" t="s">
        <v>421</v>
      </c>
      <c r="B197" s="10" t="s">
        <v>75</v>
      </c>
      <c r="C197" s="10" t="s">
        <v>78</v>
      </c>
      <c r="D197" s="34" t="s">
        <v>15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422</v>
      </c>
      <c r="B198" s="10" t="s">
        <v>119</v>
      </c>
      <c r="C198" s="10" t="s">
        <v>84</v>
      </c>
      <c r="D198" s="34">
        <f>E195/E2</f>
        <v>1.1101153999204139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31.5">
      <c r="A199" s="31"/>
      <c r="B199" s="10" t="s">
        <v>117</v>
      </c>
      <c r="C199" s="10" t="s">
        <v>78</v>
      </c>
      <c r="D199" s="34" t="s">
        <v>434</v>
      </c>
      <c r="E199" s="16">
        <v>2743.42</v>
      </c>
      <c r="F199" s="37" t="s">
        <v>433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/>
      <c r="B200" s="10" t="s">
        <v>118</v>
      </c>
      <c r="C200" s="10" t="s">
        <v>78</v>
      </c>
      <c r="D200" s="34" t="s">
        <v>35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15.75">
      <c r="A201" s="31"/>
      <c r="B201" s="10" t="s">
        <v>75</v>
      </c>
      <c r="C201" s="10" t="s">
        <v>78</v>
      </c>
      <c r="D201" s="34" t="s">
        <v>15</v>
      </c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/>
      <c r="B202" s="10" t="s">
        <v>119</v>
      </c>
      <c r="C202" s="10" t="s">
        <v>84</v>
      </c>
      <c r="D202" s="34">
        <v>3.64</v>
      </c>
      <c r="E202" s="16"/>
      <c r="F202" s="37" t="s">
        <v>437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31.5">
      <c r="A203" s="31" t="s">
        <v>423</v>
      </c>
      <c r="B203" s="10" t="s">
        <v>117</v>
      </c>
      <c r="C203" s="10" t="s">
        <v>78</v>
      </c>
      <c r="D203" s="10" t="s">
        <v>384</v>
      </c>
      <c r="E203" s="16">
        <v>44435.22</v>
      </c>
      <c r="F203" s="38">
        <v>7.916097</v>
      </c>
      <c r="G203" s="39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424</v>
      </c>
      <c r="B204" s="10" t="s">
        <v>118</v>
      </c>
      <c r="C204" s="10" t="s">
        <v>78</v>
      </c>
      <c r="D204" s="10" t="s">
        <v>35</v>
      </c>
      <c r="E204" s="16"/>
      <c r="F204" s="37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15.75">
      <c r="A205" s="31" t="s">
        <v>425</v>
      </c>
      <c r="B205" s="10" t="s">
        <v>75</v>
      </c>
      <c r="C205" s="10" t="s">
        <v>78</v>
      </c>
      <c r="D205" s="10" t="s">
        <v>432</v>
      </c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5.75">
      <c r="A206" s="31" t="s">
        <v>426</v>
      </c>
      <c r="B206" s="10" t="s">
        <v>119</v>
      </c>
      <c r="C206" s="10" t="s">
        <v>84</v>
      </c>
      <c r="D206" s="34">
        <f>E203/F203</f>
        <v>5613.273814103087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47.25">
      <c r="A207" s="27" t="s">
        <v>267</v>
      </c>
      <c r="B207" s="28" t="s">
        <v>115</v>
      </c>
      <c r="C207" s="28" t="s">
        <v>78</v>
      </c>
      <c r="D207" s="28" t="s">
        <v>49</v>
      </c>
      <c r="E207" s="29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 t="s">
        <v>268</v>
      </c>
      <c r="B208" s="10" t="s">
        <v>116</v>
      </c>
      <c r="C208" s="10" t="s">
        <v>84</v>
      </c>
      <c r="D208" s="10">
        <f>E209+E213+E217+E221+E225+E229+E233+E237+E241+E245</f>
        <v>97607.09</v>
      </c>
      <c r="E208" s="2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31.5">
      <c r="A209" s="31" t="s">
        <v>269</v>
      </c>
      <c r="B209" s="10" t="s">
        <v>117</v>
      </c>
      <c r="C209" s="10" t="s">
        <v>78</v>
      </c>
      <c r="D209" s="10" t="s">
        <v>50</v>
      </c>
      <c r="E209" s="29">
        <v>3022.8</v>
      </c>
      <c r="F209" s="16">
        <v>1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5.75">
      <c r="A210" s="31" t="s">
        <v>270</v>
      </c>
      <c r="B210" s="10" t="s">
        <v>118</v>
      </c>
      <c r="C210" s="10" t="s">
        <v>78</v>
      </c>
      <c r="D210" s="10" t="s">
        <v>51</v>
      </c>
      <c r="E210" s="29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15.75">
      <c r="A211" s="31" t="s">
        <v>271</v>
      </c>
      <c r="B211" s="10" t="s">
        <v>75</v>
      </c>
      <c r="C211" s="10" t="s">
        <v>78</v>
      </c>
      <c r="D211" s="10" t="s">
        <v>29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 t="s">
        <v>272</v>
      </c>
      <c r="B212" s="10" t="s">
        <v>119</v>
      </c>
      <c r="C212" s="10" t="s">
        <v>84</v>
      </c>
      <c r="D212" s="34">
        <v>251.9</v>
      </c>
      <c r="E212" s="29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31.5">
      <c r="A213" s="31"/>
      <c r="B213" s="10" t="s">
        <v>117</v>
      </c>
      <c r="C213" s="10" t="s">
        <v>78</v>
      </c>
      <c r="D213" s="10" t="s">
        <v>438</v>
      </c>
      <c r="E213" s="29">
        <v>2123.1</v>
      </c>
      <c r="F213" s="16">
        <v>1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5.75">
      <c r="A214" s="31"/>
      <c r="B214" s="10" t="s">
        <v>118</v>
      </c>
      <c r="C214" s="10" t="s">
        <v>78</v>
      </c>
      <c r="D214" s="10" t="s">
        <v>51</v>
      </c>
      <c r="E214" s="29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15.75">
      <c r="A215" s="31"/>
      <c r="B215" s="10" t="s">
        <v>75</v>
      </c>
      <c r="C215" s="10" t="s">
        <v>78</v>
      </c>
      <c r="D215" s="10" t="s">
        <v>29</v>
      </c>
      <c r="E215" s="29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/>
      <c r="B216" s="10" t="s">
        <v>119</v>
      </c>
      <c r="C216" s="10" t="s">
        <v>84</v>
      </c>
      <c r="D216" s="34">
        <v>353.85</v>
      </c>
      <c r="E216" s="29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31.5">
      <c r="A217" s="31" t="s">
        <v>273</v>
      </c>
      <c r="B217" s="10" t="s">
        <v>117</v>
      </c>
      <c r="C217" s="10" t="s">
        <v>78</v>
      </c>
      <c r="D217" s="10" t="s">
        <v>52</v>
      </c>
      <c r="E217" s="16">
        <v>9886.55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274</v>
      </c>
      <c r="B218" s="10" t="s">
        <v>118</v>
      </c>
      <c r="C218" s="10" t="s">
        <v>78</v>
      </c>
      <c r="D218" s="10" t="s">
        <v>35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15.75">
      <c r="A219" s="31" t="s">
        <v>275</v>
      </c>
      <c r="B219" s="10" t="s">
        <v>75</v>
      </c>
      <c r="C219" s="10" t="s">
        <v>78</v>
      </c>
      <c r="D219" s="10" t="s">
        <v>15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276</v>
      </c>
      <c r="B220" s="10" t="s">
        <v>119</v>
      </c>
      <c r="C220" s="10" t="s">
        <v>84</v>
      </c>
      <c r="D220" s="34">
        <f>E217/E2</f>
        <v>3.9341623557500993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31.5">
      <c r="A221" s="31" t="s">
        <v>277</v>
      </c>
      <c r="B221" s="10" t="s">
        <v>117</v>
      </c>
      <c r="C221" s="10" t="s">
        <v>78</v>
      </c>
      <c r="D221" s="10" t="s">
        <v>53</v>
      </c>
      <c r="E221" s="16">
        <f>114.04+2467.27</f>
        <v>2581.31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278</v>
      </c>
      <c r="B222" s="10" t="s">
        <v>118</v>
      </c>
      <c r="C222" s="10" t="s">
        <v>78</v>
      </c>
      <c r="D222" s="10" t="s">
        <v>35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15.75">
      <c r="A223" s="31" t="s">
        <v>279</v>
      </c>
      <c r="B223" s="10" t="s">
        <v>75</v>
      </c>
      <c r="C223" s="10" t="s">
        <v>78</v>
      </c>
      <c r="D223" s="10" t="s">
        <v>15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280</v>
      </c>
      <c r="B224" s="10" t="s">
        <v>119</v>
      </c>
      <c r="C224" s="10" t="s">
        <v>84</v>
      </c>
      <c r="D224" s="34">
        <f>E221/E2</f>
        <v>1.027182650218862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31.5">
      <c r="A225" s="31" t="s">
        <v>281</v>
      </c>
      <c r="B225" s="10" t="s">
        <v>117</v>
      </c>
      <c r="C225" s="10" t="s">
        <v>78</v>
      </c>
      <c r="D225" s="10" t="s">
        <v>54</v>
      </c>
      <c r="E225" s="16">
        <f>156.15+14621.33+3994.48</f>
        <v>18771.96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282</v>
      </c>
      <c r="B226" s="10" t="s">
        <v>118</v>
      </c>
      <c r="C226" s="10" t="s">
        <v>78</v>
      </c>
      <c r="D226" s="10" t="s">
        <v>35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15.75">
      <c r="A227" s="31" t="s">
        <v>283</v>
      </c>
      <c r="B227" s="10" t="s">
        <v>75</v>
      </c>
      <c r="C227" s="10" t="s">
        <v>78</v>
      </c>
      <c r="D227" s="10" t="s">
        <v>15</v>
      </c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284</v>
      </c>
      <c r="B228" s="10" t="s">
        <v>119</v>
      </c>
      <c r="C228" s="10" t="s">
        <v>84</v>
      </c>
      <c r="D228" s="34">
        <f>E225/E2</f>
        <v>7.469940310385993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31.5">
      <c r="A229" s="31" t="s">
        <v>285</v>
      </c>
      <c r="B229" s="10" t="s">
        <v>117</v>
      </c>
      <c r="C229" s="10" t="s">
        <v>78</v>
      </c>
      <c r="D229" s="10" t="s">
        <v>375</v>
      </c>
      <c r="E229" s="16">
        <f>3844.62+444.73+877.89+974.94+93.97</f>
        <v>6236.150000000001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286</v>
      </c>
      <c r="B230" s="10" t="s">
        <v>118</v>
      </c>
      <c r="C230" s="10" t="s">
        <v>78</v>
      </c>
      <c r="D230" s="10" t="s">
        <v>35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15.75">
      <c r="A231" s="31" t="s">
        <v>288</v>
      </c>
      <c r="B231" s="10" t="s">
        <v>75</v>
      </c>
      <c r="C231" s="10" t="s">
        <v>78</v>
      </c>
      <c r="D231" s="10" t="s">
        <v>15</v>
      </c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289</v>
      </c>
      <c r="B232" s="10" t="s">
        <v>119</v>
      </c>
      <c r="C232" s="10" t="s">
        <v>84</v>
      </c>
      <c r="D232" s="34">
        <f>E229/E2</f>
        <v>2.481555909271787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31.5">
      <c r="A233" s="31" t="s">
        <v>290</v>
      </c>
      <c r="B233" s="10" t="s">
        <v>117</v>
      </c>
      <c r="C233" s="10" t="s">
        <v>78</v>
      </c>
      <c r="D233" s="10" t="s">
        <v>55</v>
      </c>
      <c r="E233" s="16">
        <f>239.28+5789.33+347.77</f>
        <v>6376.379999999999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287</v>
      </c>
      <c r="B234" s="10" t="s">
        <v>118</v>
      </c>
      <c r="C234" s="10" t="s">
        <v>78</v>
      </c>
      <c r="D234" s="10" t="s">
        <v>35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15.75">
      <c r="A235" s="31" t="s">
        <v>291</v>
      </c>
      <c r="B235" s="10" t="s">
        <v>75</v>
      </c>
      <c r="C235" s="10" t="s">
        <v>78</v>
      </c>
      <c r="D235" s="10" t="s">
        <v>15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292</v>
      </c>
      <c r="B236" s="10" t="s">
        <v>119</v>
      </c>
      <c r="C236" s="10" t="s">
        <v>84</v>
      </c>
      <c r="D236" s="34">
        <f>E233/E2</f>
        <v>2.5373577397532827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31.5">
      <c r="A237" s="31" t="s">
        <v>293</v>
      </c>
      <c r="B237" s="10" t="s">
        <v>117</v>
      </c>
      <c r="C237" s="10" t="s">
        <v>78</v>
      </c>
      <c r="D237" s="10" t="s">
        <v>56</v>
      </c>
      <c r="E237" s="16">
        <v>204.49</v>
      </c>
      <c r="F237" s="16" t="s">
        <v>385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294</v>
      </c>
      <c r="B238" s="10" t="s">
        <v>118</v>
      </c>
      <c r="C238" s="10" t="s">
        <v>78</v>
      </c>
      <c r="D238" s="10" t="s">
        <v>35</v>
      </c>
      <c r="E238" s="16"/>
      <c r="F238" s="16" t="s">
        <v>15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15.75">
      <c r="A239" s="31" t="s">
        <v>295</v>
      </c>
      <c r="B239" s="10" t="s">
        <v>75</v>
      </c>
      <c r="C239" s="10" t="s">
        <v>78</v>
      </c>
      <c r="D239" s="10" t="s">
        <v>15</v>
      </c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296</v>
      </c>
      <c r="B240" s="10" t="s">
        <v>119</v>
      </c>
      <c r="C240" s="10" t="s">
        <v>84</v>
      </c>
      <c r="D240" s="34">
        <f>E237/E2</f>
        <v>0.08137286112216474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31.5">
      <c r="A241" s="31" t="s">
        <v>297</v>
      </c>
      <c r="B241" s="10" t="s">
        <v>117</v>
      </c>
      <c r="C241" s="10" t="s">
        <v>78</v>
      </c>
      <c r="D241" s="10" t="s">
        <v>57</v>
      </c>
      <c r="E241" s="16">
        <f>13487.89+5034.31+1765.43+2964.52+692.66+3459.85+6146.97</f>
        <v>33551.63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298</v>
      </c>
      <c r="B242" s="10" t="s">
        <v>118</v>
      </c>
      <c r="C242" s="10" t="s">
        <v>78</v>
      </c>
      <c r="D242" s="10" t="s">
        <v>35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15.75">
      <c r="A243" s="31" t="s">
        <v>299</v>
      </c>
      <c r="B243" s="10" t="s">
        <v>75</v>
      </c>
      <c r="C243" s="10" t="s">
        <v>78</v>
      </c>
      <c r="D243" s="10" t="s">
        <v>15</v>
      </c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300</v>
      </c>
      <c r="B244" s="10" t="s">
        <v>119</v>
      </c>
      <c r="C244" s="10" t="s">
        <v>84</v>
      </c>
      <c r="D244" s="34">
        <f>E241/E2</f>
        <v>13.351225626740947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31.5">
      <c r="A245" s="31"/>
      <c r="B245" s="10" t="s">
        <v>117</v>
      </c>
      <c r="C245" s="10" t="s">
        <v>78</v>
      </c>
      <c r="D245" s="34" t="s">
        <v>435</v>
      </c>
      <c r="E245" s="16">
        <v>14852.72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/>
      <c r="B246" s="10" t="s">
        <v>118</v>
      </c>
      <c r="C246" s="10" t="s">
        <v>78</v>
      </c>
      <c r="D246" s="34" t="s">
        <v>35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15.75">
      <c r="A247" s="31"/>
      <c r="B247" s="10" t="s">
        <v>75</v>
      </c>
      <c r="C247" s="10" t="s">
        <v>78</v>
      </c>
      <c r="D247" s="34" t="s">
        <v>15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s="17" customFormat="1" ht="15.75">
      <c r="A248" s="31"/>
      <c r="B248" s="10" t="s">
        <v>119</v>
      </c>
      <c r="C248" s="10" t="s">
        <v>84</v>
      </c>
      <c r="D248" s="34">
        <f>E245/E2</f>
        <v>5.9103541583764425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s="17" customFormat="1" ht="47.25">
      <c r="A249" s="27" t="s">
        <v>335</v>
      </c>
      <c r="B249" s="28" t="s">
        <v>115</v>
      </c>
      <c r="C249" s="28" t="s">
        <v>78</v>
      </c>
      <c r="D249" s="28" t="s">
        <v>58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s="17" customFormat="1" ht="18.75">
      <c r="A250" s="31" t="s">
        <v>301</v>
      </c>
      <c r="B250" s="10" t="s">
        <v>116</v>
      </c>
      <c r="C250" s="10" t="s">
        <v>84</v>
      </c>
      <c r="D250" s="10">
        <f>E251+E255+E259+E263+E267+E271+E275+E279+E283+E287</f>
        <v>8269.029999999999</v>
      </c>
      <c r="E250" s="16"/>
      <c r="F250" s="40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s="17" customFormat="1" ht="31.5">
      <c r="A251" s="31" t="s">
        <v>302</v>
      </c>
      <c r="B251" s="10" t="s">
        <v>117</v>
      </c>
      <c r="C251" s="10" t="s">
        <v>78</v>
      </c>
      <c r="D251" s="10" t="s">
        <v>59</v>
      </c>
      <c r="E251" s="16">
        <v>0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22" s="17" customFormat="1" ht="15.75">
      <c r="A252" s="31" t="s">
        <v>331</v>
      </c>
      <c r="B252" s="10" t="s">
        <v>118</v>
      </c>
      <c r="C252" s="10" t="s">
        <v>78</v>
      </c>
      <c r="D252" s="10" t="s">
        <v>35</v>
      </c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1:22" s="17" customFormat="1" ht="15.75">
      <c r="A253" s="31" t="s">
        <v>303</v>
      </c>
      <c r="B253" s="10" t="s">
        <v>75</v>
      </c>
      <c r="C253" s="10" t="s">
        <v>78</v>
      </c>
      <c r="D253" s="10" t="s">
        <v>15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1:22" s="17" customFormat="1" ht="15.75">
      <c r="A254" s="31" t="s">
        <v>304</v>
      </c>
      <c r="B254" s="10" t="s">
        <v>119</v>
      </c>
      <c r="C254" s="10" t="s">
        <v>84</v>
      </c>
      <c r="D254" s="10">
        <v>0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1:22" s="17" customFormat="1" ht="31.5">
      <c r="A255" s="31" t="s">
        <v>305</v>
      </c>
      <c r="B255" s="10" t="s">
        <v>117</v>
      </c>
      <c r="C255" s="10" t="s">
        <v>78</v>
      </c>
      <c r="D255" s="10" t="s">
        <v>61</v>
      </c>
      <c r="E255" s="16">
        <v>0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1:22" s="17" customFormat="1" ht="15.75">
      <c r="A256" s="31" t="s">
        <v>306</v>
      </c>
      <c r="B256" s="10" t="s">
        <v>118</v>
      </c>
      <c r="C256" s="10" t="s">
        <v>78</v>
      </c>
      <c r="D256" s="10" t="s">
        <v>35</v>
      </c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</row>
    <row r="257" spans="1:22" s="17" customFormat="1" ht="15.75">
      <c r="A257" s="31" t="s">
        <v>307</v>
      </c>
      <c r="B257" s="10" t="s">
        <v>75</v>
      </c>
      <c r="C257" s="10" t="s">
        <v>78</v>
      </c>
      <c r="D257" s="10" t="s">
        <v>15</v>
      </c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</row>
    <row r="258" spans="1:22" s="17" customFormat="1" ht="15.75">
      <c r="A258" s="31" t="s">
        <v>308</v>
      </c>
      <c r="B258" s="10" t="s">
        <v>119</v>
      </c>
      <c r="C258" s="10" t="s">
        <v>84</v>
      </c>
      <c r="D258" s="34">
        <f>E255/E2</f>
        <v>0</v>
      </c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</row>
    <row r="259" spans="1:22" s="17" customFormat="1" ht="31.5">
      <c r="A259" s="31" t="s">
        <v>309</v>
      </c>
      <c r="B259" s="10" t="s">
        <v>117</v>
      </c>
      <c r="C259" s="10" t="s">
        <v>78</v>
      </c>
      <c r="D259" s="10" t="s">
        <v>60</v>
      </c>
      <c r="E259" s="16">
        <v>0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</row>
    <row r="260" spans="1:22" s="17" customFormat="1" ht="15.75">
      <c r="A260" s="31" t="s">
        <v>310</v>
      </c>
      <c r="B260" s="10" t="s">
        <v>118</v>
      </c>
      <c r="C260" s="10" t="s">
        <v>78</v>
      </c>
      <c r="D260" s="10" t="s">
        <v>35</v>
      </c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</row>
    <row r="261" spans="1:22" s="17" customFormat="1" ht="15.75">
      <c r="A261" s="31" t="s">
        <v>311</v>
      </c>
      <c r="B261" s="10" t="s">
        <v>75</v>
      </c>
      <c r="C261" s="10" t="s">
        <v>78</v>
      </c>
      <c r="D261" s="10" t="s">
        <v>15</v>
      </c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</row>
    <row r="262" spans="1:22" s="17" customFormat="1" ht="15.75">
      <c r="A262" s="31" t="s">
        <v>312</v>
      </c>
      <c r="B262" s="10" t="s">
        <v>119</v>
      </c>
      <c r="C262" s="10" t="s">
        <v>84</v>
      </c>
      <c r="D262" s="10">
        <v>0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</row>
    <row r="263" spans="1:22" s="17" customFormat="1" ht="31.5">
      <c r="A263" s="31" t="s">
        <v>313</v>
      </c>
      <c r="B263" s="10" t="s">
        <v>117</v>
      </c>
      <c r="C263" s="10" t="s">
        <v>78</v>
      </c>
      <c r="D263" s="10" t="s">
        <v>339</v>
      </c>
      <c r="E263" s="16">
        <v>0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</row>
    <row r="264" spans="1:22" s="17" customFormat="1" ht="15.75">
      <c r="A264" s="31" t="s">
        <v>314</v>
      </c>
      <c r="B264" s="10" t="s">
        <v>118</v>
      </c>
      <c r="C264" s="10" t="s">
        <v>78</v>
      </c>
      <c r="D264" s="10" t="s">
        <v>35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</row>
    <row r="265" spans="1:22" s="17" customFormat="1" ht="15.75">
      <c r="A265" s="31" t="s">
        <v>315</v>
      </c>
      <c r="B265" s="10" t="s">
        <v>75</v>
      </c>
      <c r="C265" s="10" t="s">
        <v>78</v>
      </c>
      <c r="D265" s="10" t="s">
        <v>15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</row>
    <row r="266" spans="1:22" s="17" customFormat="1" ht="15.75">
      <c r="A266" s="31" t="s">
        <v>316</v>
      </c>
      <c r="B266" s="10" t="s">
        <v>119</v>
      </c>
      <c r="C266" s="10" t="s">
        <v>84</v>
      </c>
      <c r="D266" s="10">
        <v>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</row>
    <row r="267" spans="1:22" s="17" customFormat="1" ht="31.5">
      <c r="A267" s="31" t="s">
        <v>317</v>
      </c>
      <c r="B267" s="10" t="s">
        <v>117</v>
      </c>
      <c r="C267" s="10" t="s">
        <v>78</v>
      </c>
      <c r="D267" s="10" t="s">
        <v>391</v>
      </c>
      <c r="E267" s="16">
        <v>1344.21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</row>
    <row r="268" spans="1:22" s="17" customFormat="1" ht="15.75">
      <c r="A268" s="31" t="s">
        <v>318</v>
      </c>
      <c r="B268" s="10" t="s">
        <v>118</v>
      </c>
      <c r="C268" s="10" t="s">
        <v>78</v>
      </c>
      <c r="D268" s="10" t="s">
        <v>35</v>
      </c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</row>
    <row r="269" spans="1:22" s="17" customFormat="1" ht="15.75">
      <c r="A269" s="31" t="s">
        <v>319</v>
      </c>
      <c r="B269" s="10" t="s">
        <v>75</v>
      </c>
      <c r="C269" s="10" t="s">
        <v>78</v>
      </c>
      <c r="D269" s="10" t="s">
        <v>15</v>
      </c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</row>
    <row r="270" spans="1:22" s="17" customFormat="1" ht="15.75">
      <c r="A270" s="31" t="s">
        <v>320</v>
      </c>
      <c r="B270" s="10" t="s">
        <v>119</v>
      </c>
      <c r="C270" s="10" t="s">
        <v>84</v>
      </c>
      <c r="D270" s="34">
        <f>E267/E2</f>
        <v>0.5349025069637883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</row>
    <row r="271" spans="1:22" s="17" customFormat="1" ht="31.5">
      <c r="A271" s="31" t="s">
        <v>321</v>
      </c>
      <c r="B271" s="10" t="s">
        <v>117</v>
      </c>
      <c r="C271" s="10" t="s">
        <v>78</v>
      </c>
      <c r="D271" s="10" t="s">
        <v>4</v>
      </c>
      <c r="E271" s="16">
        <v>3689.02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1:22" s="17" customFormat="1" ht="15.75">
      <c r="A272" s="31" t="s">
        <v>322</v>
      </c>
      <c r="B272" s="10" t="s">
        <v>118</v>
      </c>
      <c r="C272" s="10" t="s">
        <v>78</v>
      </c>
      <c r="D272" s="10" t="s">
        <v>35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</row>
    <row r="273" spans="1:22" s="17" customFormat="1" ht="15.75">
      <c r="A273" s="31" t="s">
        <v>323</v>
      </c>
      <c r="B273" s="10" t="s">
        <v>75</v>
      </c>
      <c r="C273" s="10" t="s">
        <v>78</v>
      </c>
      <c r="D273" s="10" t="s">
        <v>15</v>
      </c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</row>
    <row r="274" spans="1:22" s="17" customFormat="1" ht="15.75">
      <c r="A274" s="31" t="s">
        <v>324</v>
      </c>
      <c r="B274" s="10" t="s">
        <v>119</v>
      </c>
      <c r="C274" s="10" t="s">
        <v>84</v>
      </c>
      <c r="D274" s="34">
        <f>E271/E2</f>
        <v>1.467974532431357</v>
      </c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</row>
    <row r="275" spans="1:22" s="17" customFormat="1" ht="31.5">
      <c r="A275" s="31" t="s">
        <v>325</v>
      </c>
      <c r="B275" s="10" t="s">
        <v>117</v>
      </c>
      <c r="C275" s="10" t="s">
        <v>78</v>
      </c>
      <c r="D275" s="10" t="s">
        <v>3</v>
      </c>
      <c r="E275" s="16">
        <v>0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</row>
    <row r="276" spans="1:22" s="17" customFormat="1" ht="15.75">
      <c r="A276" s="31" t="s">
        <v>326</v>
      </c>
      <c r="B276" s="10" t="s">
        <v>118</v>
      </c>
      <c r="C276" s="10" t="s">
        <v>78</v>
      </c>
      <c r="D276" s="10" t="s">
        <v>35</v>
      </c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</row>
    <row r="277" spans="1:22" s="17" customFormat="1" ht="15.75">
      <c r="A277" s="31" t="s">
        <v>327</v>
      </c>
      <c r="B277" s="10" t="s">
        <v>75</v>
      </c>
      <c r="C277" s="10" t="s">
        <v>78</v>
      </c>
      <c r="D277" s="10" t="s">
        <v>15</v>
      </c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</row>
    <row r="278" spans="1:22" s="17" customFormat="1" ht="15.75">
      <c r="A278" s="31" t="s">
        <v>328</v>
      </c>
      <c r="B278" s="10" t="s">
        <v>119</v>
      </c>
      <c r="C278" s="10" t="s">
        <v>84</v>
      </c>
      <c r="D278" s="34">
        <f>E275/E2</f>
        <v>0</v>
      </c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</row>
    <row r="279" spans="1:22" s="17" customFormat="1" ht="31.5">
      <c r="A279" s="31" t="s">
        <v>330</v>
      </c>
      <c r="B279" s="10" t="s">
        <v>117</v>
      </c>
      <c r="C279" s="10" t="s">
        <v>78</v>
      </c>
      <c r="D279" s="10" t="s">
        <v>62</v>
      </c>
      <c r="E279" s="16">
        <v>0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</row>
    <row r="280" spans="1:22" s="17" customFormat="1" ht="15.75">
      <c r="A280" s="31" t="s">
        <v>332</v>
      </c>
      <c r="B280" s="10" t="s">
        <v>118</v>
      </c>
      <c r="C280" s="10" t="s">
        <v>78</v>
      </c>
      <c r="D280" s="10" t="s">
        <v>35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</row>
    <row r="281" spans="1:22" s="17" customFormat="1" ht="15.75">
      <c r="A281" s="31" t="s">
        <v>333</v>
      </c>
      <c r="B281" s="10" t="s">
        <v>75</v>
      </c>
      <c r="C281" s="10" t="s">
        <v>78</v>
      </c>
      <c r="D281" s="10" t="s">
        <v>15</v>
      </c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</row>
    <row r="282" spans="1:22" s="17" customFormat="1" ht="15.75">
      <c r="A282" s="31" t="s">
        <v>334</v>
      </c>
      <c r="B282" s="10" t="s">
        <v>119</v>
      </c>
      <c r="C282" s="10" t="s">
        <v>84</v>
      </c>
      <c r="D282" s="34">
        <f>E279/E2</f>
        <v>0</v>
      </c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</row>
    <row r="283" spans="1:22" s="17" customFormat="1" ht="31.5">
      <c r="A283" s="31" t="s">
        <v>340</v>
      </c>
      <c r="B283" s="10" t="s">
        <v>117</v>
      </c>
      <c r="C283" s="10" t="s">
        <v>78</v>
      </c>
      <c r="D283" s="10" t="s">
        <v>63</v>
      </c>
      <c r="E283" s="16">
        <v>1417.29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</row>
    <row r="284" spans="1:22" s="17" customFormat="1" ht="15.75">
      <c r="A284" s="31" t="s">
        <v>341</v>
      </c>
      <c r="B284" s="10" t="s">
        <v>118</v>
      </c>
      <c r="C284" s="10" t="s">
        <v>78</v>
      </c>
      <c r="D284" s="10" t="s">
        <v>35</v>
      </c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</row>
    <row r="285" spans="1:22" s="17" customFormat="1" ht="15.75">
      <c r="A285" s="31" t="s">
        <v>342</v>
      </c>
      <c r="B285" s="10" t="s">
        <v>75</v>
      </c>
      <c r="C285" s="10" t="s">
        <v>78</v>
      </c>
      <c r="D285" s="10" t="s">
        <v>15</v>
      </c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</row>
    <row r="286" spans="1:22" s="17" customFormat="1" ht="15.75">
      <c r="A286" s="31" t="s">
        <v>343</v>
      </c>
      <c r="B286" s="10" t="s">
        <v>119</v>
      </c>
      <c r="C286" s="10" t="s">
        <v>84</v>
      </c>
      <c r="D286" s="34">
        <f>E283/E2</f>
        <v>0.563983286908078</v>
      </c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</row>
    <row r="287" spans="1:22" s="17" customFormat="1" ht="31.5">
      <c r="A287" s="31" t="s">
        <v>427</v>
      </c>
      <c r="B287" s="10" t="s">
        <v>117</v>
      </c>
      <c r="C287" s="10" t="s">
        <v>78</v>
      </c>
      <c r="D287" s="10" t="s">
        <v>64</v>
      </c>
      <c r="E287" s="16">
        <v>1818.51</v>
      </c>
      <c r="F287" s="16" t="s">
        <v>386</v>
      </c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</row>
    <row r="288" spans="1:22" s="17" customFormat="1" ht="15.75">
      <c r="A288" s="31" t="s">
        <v>428</v>
      </c>
      <c r="B288" s="10" t="s">
        <v>118</v>
      </c>
      <c r="C288" s="10" t="s">
        <v>78</v>
      </c>
      <c r="D288" s="10" t="s">
        <v>35</v>
      </c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</row>
    <row r="289" spans="1:22" s="17" customFormat="1" ht="15.75">
      <c r="A289" s="31" t="s">
        <v>429</v>
      </c>
      <c r="B289" s="10" t="s">
        <v>75</v>
      </c>
      <c r="C289" s="10" t="s">
        <v>78</v>
      </c>
      <c r="D289" s="10" t="s">
        <v>376</v>
      </c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</row>
    <row r="290" spans="1:22" s="17" customFormat="1" ht="15.75">
      <c r="A290" s="31" t="s">
        <v>430</v>
      </c>
      <c r="B290" s="10" t="s">
        <v>119</v>
      </c>
      <c r="C290" s="10" t="s">
        <v>84</v>
      </c>
      <c r="D290" s="34">
        <f>E287/E2</f>
        <v>0.7236410664544369</v>
      </c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</row>
    <row r="291" spans="1:22" s="17" customFormat="1" ht="15.75">
      <c r="A291" s="31"/>
      <c r="B291" s="28" t="s">
        <v>329</v>
      </c>
      <c r="C291" s="10" t="s">
        <v>84</v>
      </c>
      <c r="D291" s="41">
        <f>SUM(D130,D28,D34,D60,D66,D88,D106,D112,D118,D124,D140,D150,D208,D250)</f>
        <v>406857.01</v>
      </c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</row>
    <row r="292" spans="1:4" ht="15.75">
      <c r="A292" s="11" t="s">
        <v>344</v>
      </c>
      <c r="B292" s="11"/>
      <c r="C292" s="11"/>
      <c r="D292" s="11"/>
    </row>
    <row r="293" spans="1:4" ht="15.75">
      <c r="A293" s="8" t="s">
        <v>345</v>
      </c>
      <c r="B293" s="9" t="s">
        <v>346</v>
      </c>
      <c r="C293" s="9" t="s">
        <v>347</v>
      </c>
      <c r="D293" s="9">
        <v>3</v>
      </c>
    </row>
    <row r="294" spans="1:4" ht="15.75">
      <c r="A294" s="8" t="s">
        <v>348</v>
      </c>
      <c r="B294" s="9" t="s">
        <v>349</v>
      </c>
      <c r="C294" s="9" t="s">
        <v>347</v>
      </c>
      <c r="D294" s="9">
        <v>2</v>
      </c>
    </row>
    <row r="295" spans="1:4" ht="15.75">
      <c r="A295" s="8" t="s">
        <v>350</v>
      </c>
      <c r="B295" s="9" t="s">
        <v>351</v>
      </c>
      <c r="C295" s="9" t="s">
        <v>347</v>
      </c>
      <c r="D295" s="9">
        <v>1</v>
      </c>
    </row>
    <row r="296" spans="1:4" ht="15.75">
      <c r="A296" s="8" t="s">
        <v>352</v>
      </c>
      <c r="B296" s="9" t="s">
        <v>353</v>
      </c>
      <c r="C296" s="9" t="s">
        <v>84</v>
      </c>
      <c r="D296" s="9">
        <v>-43916.54</v>
      </c>
    </row>
    <row r="297" spans="1:4" ht="15.75">
      <c r="A297" s="11" t="s">
        <v>354</v>
      </c>
      <c r="B297" s="11"/>
      <c r="C297" s="11"/>
      <c r="D297" s="11"/>
    </row>
    <row r="298" spans="1:4" ht="15.75">
      <c r="A298" s="8" t="s">
        <v>355</v>
      </c>
      <c r="B298" s="9" t="s">
        <v>83</v>
      </c>
      <c r="C298" s="9" t="s">
        <v>84</v>
      </c>
      <c r="D298" s="9">
        <v>0</v>
      </c>
    </row>
    <row r="299" spans="1:4" ht="15.75">
      <c r="A299" s="8" t="s">
        <v>356</v>
      </c>
      <c r="B299" s="9" t="s">
        <v>85</v>
      </c>
      <c r="C299" s="9" t="s">
        <v>84</v>
      </c>
      <c r="D299" s="9">
        <v>0</v>
      </c>
    </row>
    <row r="300" spans="1:4" ht="15.75">
      <c r="A300" s="8" t="s">
        <v>357</v>
      </c>
      <c r="B300" s="9" t="s">
        <v>87</v>
      </c>
      <c r="C300" s="9" t="s">
        <v>84</v>
      </c>
      <c r="D300" s="9">
        <v>0</v>
      </c>
    </row>
    <row r="301" spans="1:4" ht="15.75">
      <c r="A301" s="8" t="s">
        <v>358</v>
      </c>
      <c r="B301" s="9" t="s">
        <v>110</v>
      </c>
      <c r="C301" s="9" t="s">
        <v>84</v>
      </c>
      <c r="D301" s="9">
        <v>0</v>
      </c>
    </row>
    <row r="302" spans="1:4" ht="15.75">
      <c r="A302" s="8" t="s">
        <v>359</v>
      </c>
      <c r="B302" s="9" t="s">
        <v>360</v>
      </c>
      <c r="C302" s="9" t="s">
        <v>84</v>
      </c>
      <c r="D302" s="9">
        <v>0</v>
      </c>
    </row>
    <row r="303" spans="1:4" ht="15.75">
      <c r="A303" s="8" t="s">
        <v>361</v>
      </c>
      <c r="B303" s="9" t="s">
        <v>112</v>
      </c>
      <c r="C303" s="9" t="s">
        <v>84</v>
      </c>
      <c r="D303" s="9">
        <v>0</v>
      </c>
    </row>
    <row r="304" spans="1:4" ht="15.75">
      <c r="A304" s="11" t="s">
        <v>362</v>
      </c>
      <c r="B304" s="11"/>
      <c r="C304" s="11"/>
      <c r="D304" s="11"/>
    </row>
    <row r="305" spans="1:4" ht="15.75">
      <c r="A305" s="8" t="s">
        <v>363</v>
      </c>
      <c r="B305" s="9" t="s">
        <v>346</v>
      </c>
      <c r="C305" s="9" t="s">
        <v>347</v>
      </c>
      <c r="D305" s="9">
        <v>0</v>
      </c>
    </row>
    <row r="306" spans="1:4" ht="15.75">
      <c r="A306" s="8" t="s">
        <v>364</v>
      </c>
      <c r="B306" s="9" t="s">
        <v>349</v>
      </c>
      <c r="C306" s="9" t="s">
        <v>347</v>
      </c>
      <c r="D306" s="9">
        <v>0</v>
      </c>
    </row>
    <row r="307" spans="1:4" ht="15.75">
      <c r="A307" s="8" t="s">
        <v>365</v>
      </c>
      <c r="B307" s="9" t="s">
        <v>366</v>
      </c>
      <c r="C307" s="9" t="s">
        <v>347</v>
      </c>
      <c r="D307" s="9">
        <v>0</v>
      </c>
    </row>
    <row r="308" spans="1:4" ht="15.75">
      <c r="A308" s="8" t="s">
        <v>367</v>
      </c>
      <c r="B308" s="9" t="s">
        <v>353</v>
      </c>
      <c r="C308" s="9" t="s">
        <v>84</v>
      </c>
      <c r="D308" s="9">
        <v>0</v>
      </c>
    </row>
    <row r="309" spans="1:4" ht="15.75">
      <c r="A309" s="11" t="s">
        <v>368</v>
      </c>
      <c r="B309" s="11"/>
      <c r="C309" s="11"/>
      <c r="D309" s="11"/>
    </row>
    <row r="310" spans="1:4" ht="15.75">
      <c r="A310" s="8" t="s">
        <v>369</v>
      </c>
      <c r="B310" s="9" t="s">
        <v>370</v>
      </c>
      <c r="C310" s="9" t="s">
        <v>347</v>
      </c>
      <c r="D310" s="9">
        <v>0</v>
      </c>
    </row>
    <row r="311" spans="1:4" ht="15.75">
      <c r="A311" s="8" t="s">
        <v>371</v>
      </c>
      <c r="B311" s="9" t="s">
        <v>372</v>
      </c>
      <c r="C311" s="9" t="s">
        <v>347</v>
      </c>
      <c r="D311" s="9">
        <v>0</v>
      </c>
    </row>
    <row r="312" spans="1:4" ht="31.5">
      <c r="A312" s="8" t="s">
        <v>373</v>
      </c>
      <c r="B312" s="9" t="s">
        <v>374</v>
      </c>
      <c r="C312" s="9" t="s">
        <v>84</v>
      </c>
      <c r="D312" s="9">
        <v>0</v>
      </c>
    </row>
  </sheetData>
  <sheetProtection/>
  <mergeCells count="8">
    <mergeCell ref="F141:F142"/>
    <mergeCell ref="A309:D309"/>
    <mergeCell ref="A2:D2"/>
    <mergeCell ref="A26:D26"/>
    <mergeCell ref="A8:D8"/>
    <mergeCell ref="A292:D292"/>
    <mergeCell ref="A297:D297"/>
    <mergeCell ref="A304:D30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2017-04-05T10:39:16Z</dcterms:modified>
  <cp:category/>
  <cp:version/>
  <cp:contentType/>
  <cp:contentStatus/>
</cp:coreProperties>
</file>