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<sst xmlns="http://schemas.openxmlformats.org/spreadsheetml/2006/main" count="972" uniqueCount="389">
  <si>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</si>
  <si>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</si>
  <si>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</si>
  <si>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</si>
  <si>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</si>
  <si>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</si>
  <si>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</si>
  <si>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</si>
  <si>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</si>
  <si>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</si>
  <si>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</si>
  <si>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</si>
  <si>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</si>
  <si>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</si>
  <si>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</si>
  <si>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</si>
  <si>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</si>
  <si>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</si>
  <si>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</si>
  <si>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</si>
  <si>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</si>
  <si>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</si>
  <si>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</si>
  <si>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</si>
  <si>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</si>
  <si>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</si>
  <si>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</si>
  <si>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</si>
  <si>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</si>
  <si>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</si>
  <si>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</si>
  <si>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</si>
  <si>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</si>
  <si>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</si>
  <si>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</si>
  <si>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</si>
  <si>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</si>
  <si>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</si>
  <si>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</si>
  <si>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</si>
  <si>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</si>
  <si>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</si>
  <si>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</si>
  <si>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</si>
  <si>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</si>
  <si>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</si>
  <si>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</si>
  <si>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</si>
  <si>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</si>
  <si>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</si>
  <si>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</si>
  <si>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</si>
  <si>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</si>
  <si>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</si>
  <si>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</si>
  <si>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</si>
  <si>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</si>
  <si>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</si>
  <si>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</si>
  <si>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</si>
  <si>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</si>
  <si>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</si>
  <si>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</si>
  <si>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</si>
  <si>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</si>
  <si>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</si>
  <si>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</si>
  <si>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</si>
  <si>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</si>
  <si>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</si>
  <si>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</si>
  <si>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</si>
  <si>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</si>
  <si>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</si>
  <si>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</si>
  <si>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</si>
  <si>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</si>
  <si>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</si>
  <si>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</si>
  <si>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</si>
  <si>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</si>
  <si>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</si>
  <si>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</si>
  <si>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</si>
  <si>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</si>
  <si>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</si>
  <si>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</si>
  <si>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</si>
  <si>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</si>
  <si>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</si>
  <si>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</si>
  <si>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</si>
  <si>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</si>
  <si>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</si>
  <si>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</si>
  <si>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</si>
  <si>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</si>
  <si>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</si>
  <si>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</si>
  <si>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</si>
  <si>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</si>
  <si>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</si>
  <si>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</si>
  <si>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</si>
  <si>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</si>
  <si>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</si>
  <si>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</si>
  <si>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</si>
  <si>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</si>
  <si>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</si>
  <si>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</si>
  <si>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</si>
  <si>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</si>
  <si>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</si>
  <si>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</si>
  <si>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</si>
  <si>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</si>
  <si>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</si>
  <si>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</si>
  <si>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</si>
  <si>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</si>
  <si>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</si>
  <si>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</si>
  <si>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</si>
  <si>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</si>
  <si>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</si>
  <si>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</si>
  <si>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</si>
  <si>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</si>
  <si>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</si>
  <si>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</si>
  <si>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</si>
  <si>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</si>
  <si>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</si>
  <si>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</si>
  <si>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</si>
  <si>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</si>
  <si>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</si>
  <si>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</si>
  <si>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</si>
  <si>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</si>
  <si>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</si>
  <si>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</si>
  <si>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</si>
  <si>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</si>
  <si>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</si>
  <si>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</si>
  <si>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</si>
  <si>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</si>
  <si>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</si>
  <si>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</si>
  <si>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</si>
  <si>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</si>
  <si>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</si>
  <si>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</si>
  <si>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</si>
  <si>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</si>
  <si>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</si>
  <si>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</si>
  <si>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</si>
  <si>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</si>
  <si>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</si>
  <si>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</si>
  <si>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</si>
  <si>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</si>
  <si>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</si>
  <si>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</si>
  <si>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</si>
  <si>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</si>
  <si>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</si>
  <si>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</si>
  <si>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</si>
  <si>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</si>
  <si>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</si>
  <si>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</si>
  <si>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</si>
  <si>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</si>
  <si>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</si>
  <si>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</si>
  <si>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</si>
  <si>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</si>
  <si>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</si>
  <si>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</si>
  <si>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</si>
  <si>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</si>
  <si>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</si>
  <si>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</si>
  <si>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</si>
  <si>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</si>
  <si>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</si>
  <si>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</si>
  <si>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</si>
  <si>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</si>
  <si>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</si>
  <si>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</si>
  <si>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</si>
  <si>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</si>
  <si>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</si>
  <si>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</si>
  <si>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</si>
  <si>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</si>
  <si>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</si>
  <si>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</si>
  <si>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</si>
  <si>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</si>
  <si>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</si>
  <si>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</si>
  <si>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</si>
  <si>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</si>
  <si>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</si>
  <si>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</si>
  <si>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</si>
  <si>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</si>
  <si>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</si>
  <si>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</si>
  <si>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</si>
  <si>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</si>
  <si>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</si>
  <si>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</si>
  <si>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</si>
  <si>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</si>
  <si>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</si>
  <si>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</si>
  <si>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</si>
  <si>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</si>
  <si>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</si>
  <si>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</si>
  <si>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</si>
  <si>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</si>
  <si>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</si>
  <si>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</si>
  <si>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</si>
  <si>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</si>
  <si>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</si>
  <si>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</si>
  <si>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</si>
  <si>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</si>
  <si>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</si>
  <si>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</si>
  <si>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</si>
  <si>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</si>
  <si>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</si>
  <si>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</si>
  <si>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</si>
  <si>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</si>
  <si>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</si>
  <si>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</si>
  <si>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</si>
  <si>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</si>
  <si>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</si>
  <si>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</si>
  <si>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</si>
  <si>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</si>
  <si>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</si>
  <si>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</si>
  <si>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</si>
  <si>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</si>
  <si>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</si>
  <si>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</si>
  <si>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</si>
  <si>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</si>
  <si>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</si>
  <si>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</si>
  <si>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</si>
  <si>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</si>
  <si>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</si>
  <si>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</si>
  <si>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</si>
  <si>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</si>
  <si>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</si>
  <si>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</si>
  <si>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</si>
  <si>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</si>
  <si>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</si>
  <si>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</si>
  <si>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</si>
  <si>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</si>
  <si>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</si>
  <si>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</si>
  <si>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</si>
  <si>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</si>
  <si>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</si>
  <si>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</si>
  <si>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</si>
  <si>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</si>
  <si>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</si>
  <si>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</si>
  <si>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</si>
  <si>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</si>
  <si>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</si>
  <si>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</si>
  <si>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</si>
  <si>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</si>
  <si>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</si>
  <si>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</si>
  <si>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</si>
  <si>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</si>
  <si>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</si>
  <si>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</si>
  <si>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</si>
  <si>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</si>
  <si>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</si>
  <si>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</si>
  <si>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</si>
  <si>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</si>
  <si>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</si>
  <si>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</si>
  <si>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</si>
  <si>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</si>
  <si>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</si>
  <si>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</si>
  <si>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</si>
  <si>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</si>
  <si>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</si>
  <si>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</si>
  <si>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</si>
  <si>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</si>
  <si>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</si>
  <si>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</si>
  <si>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</si>
  <si>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</si>
  <si>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</si>
  <si>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</si>
  <si>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</si>
  <si>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</si>
  <si>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</si>
  <si>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</si>
  <si>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</si>
  <si>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</si>
  <si>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</si>
  <si>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</si>
  <si>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</si>
  <si>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</si>
  <si>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</si>
  <si>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</si>
  <si>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</si>
  <si>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</si>
  <si>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</si>
  <si>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</si>
  <si>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</si>
  <si>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</si>
  <si>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</si>
  <si>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</si>
  <si>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</si>
  <si>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</si>
  <si>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</si>
  <si>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</si>
  <si>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</si>
  <si>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</si>
  <si>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</si>
  <si>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</si>
  <si>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</si>
  <si>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</si>
  <si>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</si>
  <si>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</si>
  <si>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</si>
  <si>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</si>
  <si>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</si>
  <si>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</si>
  <si>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</si>
  <si>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</si>
  <si>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</si>
  <si>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</si>
  <si>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</si>
  <si>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</si>
  <si>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</si>
  <si>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</si>
  <si>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</si>
  <si>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</si>
  <si>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</si>
  <si>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</si>
  <si>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</si>
  <si>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</si>
  <si>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</si>
  <si>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</si>
  <si>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</si>
  <si>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</si>
  <si>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</si>
  <si>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</si>
  <si>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</si>
  <si>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</si>
  <si>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</si>
  <si>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</si>
  <si>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</si>
  <si>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</si>
  <si>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Отчет об исполнении управляющей организацией ООО "УК "Привокзальная" договора управления за 2016 год по дому № 9  ул. Семашко в                        г. Липецке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</si>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</sst>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Q122">
            <v>159634.15898760004</v>
          </cell>
        </row>
        <row r="123">
          <cell r="AQ123">
            <v>264352.54173840006</v>
          </cell>
        </row>
        <row r="124">
          <cell r="AQ124">
            <v>41436.655920000005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12" sqref="A12:IV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6" customFormat="1" ht="33.75" customHeight="1">
      <c r="A2" s="40" t="s">
        <v>385</v>
      </c>
      <c r="B2" s="40"/>
      <c r="C2" s="40"/>
      <c r="D2" s="40"/>
      <c r="E2" s="5">
        <v>2817.9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388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740.92</v>
      </c>
    </row>
    <row r="11" spans="1:4" ht="15.75">
      <c r="A11" s="7" t="s">
        <v>78</v>
      </c>
      <c r="B11" s="8" t="s">
        <v>79</v>
      </c>
      <c r="C11" s="8" t="s">
        <v>76</v>
      </c>
      <c r="D11" s="8">
        <v>32885.67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465423.3566460001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'[1]ук(2016)'!$AQ$123</f>
        <v>264352.54173840006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'[1]ук(2016)'!$AQ$122</f>
        <v>159634.15898760004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'[1]ук(2016)'!$AQ$124</f>
        <v>41436.655920000005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424749.02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424749.02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425489.94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784.96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53370.596646000115</v>
      </c>
      <c r="E25" s="1">
        <f>D12-(D16+D10)+D260-D24+D11</f>
        <v>53370.596646000115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31251.52</v>
      </c>
      <c r="E28" s="17">
        <v>31251.52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11.090358068064871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330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35815.32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1711.98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0.607537527946343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329</v>
      </c>
      <c r="E39" s="13">
        <v>545.16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0.19346321728947086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9600.79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3.407072642748146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344</v>
      </c>
      <c r="B47" s="9" t="s">
        <v>109</v>
      </c>
      <c r="C47" s="9" t="s">
        <v>70</v>
      </c>
      <c r="D47" s="9" t="s">
        <v>16</v>
      </c>
      <c r="E47" s="13">
        <v>23957.39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345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346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347</v>
      </c>
      <c r="B50" s="9" t="s">
        <v>111</v>
      </c>
      <c r="C50" s="9" t="s">
        <v>76</v>
      </c>
      <c r="D50" s="30">
        <f>E47/E2</f>
        <v>8.501859540792788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348</v>
      </c>
      <c r="B51" s="9" t="s">
        <v>109</v>
      </c>
      <c r="C51" s="9" t="s">
        <v>70</v>
      </c>
      <c r="D51" s="30" t="s">
        <v>332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349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350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351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352</v>
      </c>
      <c r="B55" s="9" t="s">
        <v>109</v>
      </c>
      <c r="C55" s="9" t="s">
        <v>70</v>
      </c>
      <c r="D55" s="30" t="s">
        <v>331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353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354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355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26896.29</v>
      </c>
      <c r="E60" s="26">
        <v>26896.29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9.544799318641541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387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387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41436.66</v>
      </c>
      <c r="E72" s="26">
        <v>41436.66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14.704801447886725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8625.68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8625.68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3.0610312644167643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953.68</v>
      </c>
      <c r="F83" s="26" t="s">
        <v>341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953.68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317.8933333333333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94208.03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28776.39</v>
      </c>
      <c r="F91" s="26" t="s">
        <v>343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10.211998296603854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65431.64</v>
      </c>
      <c r="F95" s="26" t="s">
        <v>343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23.220000709748394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342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889.34</v>
      </c>
      <c r="E100" s="13"/>
      <c r="F100" s="9">
        <v>424.7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660</v>
      </c>
      <c r="F101" s="3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1.5540381445726394</v>
      </c>
      <c r="E104" s="13"/>
      <c r="F104" s="9" t="s">
        <v>342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229.34</v>
      </c>
      <c r="F105" s="9">
        <f>F100</f>
        <v>424.7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0.5400047092064987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77577.81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v>1423.78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0.5052627843429504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6049.7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2.1468824301785014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v>2158.75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0.7660846729834273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v>26309.33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9.33650235991341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v>18671.76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6.62612583839029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9597.77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3.4060009226729124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3480.77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1.2352354590297738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3050.58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1.08257212818056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356</v>
      </c>
      <c r="B143" s="9" t="s">
        <v>109</v>
      </c>
      <c r="C143" s="9" t="s">
        <v>70</v>
      </c>
      <c r="D143" s="9" t="s">
        <v>338</v>
      </c>
      <c r="E143" s="13">
        <v>1924.06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357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358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359</v>
      </c>
      <c r="B146" s="9" t="s">
        <v>111</v>
      </c>
      <c r="C146" s="9" t="s">
        <v>76</v>
      </c>
      <c r="D146" s="31">
        <f>E143/E2</f>
        <v>0.6827992476667021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360</v>
      </c>
      <c r="B147" s="9" t="s">
        <v>109</v>
      </c>
      <c r="C147" s="9" t="s">
        <v>70</v>
      </c>
      <c r="D147" s="31" t="s">
        <v>337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361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362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363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364</v>
      </c>
      <c r="B151" s="9" t="s">
        <v>109</v>
      </c>
      <c r="C151" s="9" t="s">
        <v>70</v>
      </c>
      <c r="D151" s="31" t="s">
        <v>339</v>
      </c>
      <c r="E151" s="13">
        <v>3409.27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365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366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367</v>
      </c>
      <c r="B154" s="9" t="s">
        <v>111</v>
      </c>
      <c r="C154" s="9" t="s">
        <v>76</v>
      </c>
      <c r="D154" s="31">
        <f>E151/E2</f>
        <v>1.2098619539373292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368</v>
      </c>
      <c r="B155" s="9" t="s">
        <v>109</v>
      </c>
      <c r="C155" s="9" t="s">
        <v>70</v>
      </c>
      <c r="D155" s="31" t="s">
        <v>336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369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370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371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381</v>
      </c>
      <c r="E159" s="13">
        <v>1502.04</v>
      </c>
      <c r="F159" s="33" t="s">
        <v>380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383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372</v>
      </c>
      <c r="B163" s="9" t="s">
        <v>109</v>
      </c>
      <c r="C163" s="9" t="s">
        <v>70</v>
      </c>
      <c r="D163" s="9" t="s">
        <v>333</v>
      </c>
      <c r="E163" s="13">
        <v>0</v>
      </c>
      <c r="F163" s="34"/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373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374</v>
      </c>
      <c r="B165" s="9" t="s">
        <v>67</v>
      </c>
      <c r="C165" s="9" t="s">
        <v>70</v>
      </c>
      <c r="D165" s="9" t="s">
        <v>12</v>
      </c>
      <c r="E165" s="13">
        <v>0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375</v>
      </c>
      <c r="B166" s="9" t="s">
        <v>111</v>
      </c>
      <c r="C166" s="9" t="s">
        <v>76</v>
      </c>
      <c r="D166" s="31">
        <f>E165/E2</f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E169+E173+E177+E181+E185+E189+E193+E197+E201+E205+E209</f>
        <v>79261.52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3022.8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386</v>
      </c>
      <c r="E173" s="26">
        <v>3892.35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3460.27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1.2279605379892828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f>1204.88+1284.33</f>
        <v>2489.21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0.8833564001561446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155.25+15130.64+200.57+1203.52</f>
        <v>16689.98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5.922843252067142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155.25+637.88+877.89+1649.92+647.02</f>
        <v>3967.96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1.4081266191135242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9" t="s">
        <v>384</v>
      </c>
      <c r="E193" s="13">
        <f>4752.63+257.43+588.47+1789.85+1184.67+870.51+3388.25+161.03</f>
        <v>12992.840000000002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4.610823663011463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242</v>
      </c>
      <c r="B197" s="9" t="s">
        <v>109</v>
      </c>
      <c r="C197" s="9" t="s">
        <v>70</v>
      </c>
      <c r="D197" s="9" t="s">
        <v>47</v>
      </c>
      <c r="E197" s="13">
        <f>239.28+5789.33+992.64</f>
        <v>7021.25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239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9" t="s">
        <v>111</v>
      </c>
      <c r="C200" s="9" t="s">
        <v>76</v>
      </c>
      <c r="D200" s="31">
        <f>E197/E2</f>
        <v>2.4916604563682174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9" t="s">
        <v>109</v>
      </c>
      <c r="C201" s="9" t="s">
        <v>70</v>
      </c>
      <c r="D201" s="9" t="s">
        <v>48</v>
      </c>
      <c r="E201" s="13">
        <f>2775.59+204.73</f>
        <v>2980.32</v>
      </c>
      <c r="F201" s="13" t="s">
        <v>334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9" t="s">
        <v>111</v>
      </c>
      <c r="C204" s="9" t="s">
        <v>76</v>
      </c>
      <c r="D204" s="31">
        <f>E201/E2</f>
        <v>1.0576386670925157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249</v>
      </c>
      <c r="B205" s="9" t="s">
        <v>109</v>
      </c>
      <c r="C205" s="9" t="s">
        <v>70</v>
      </c>
      <c r="D205" s="9" t="s">
        <v>49</v>
      </c>
      <c r="E205" s="13">
        <f>14861.7+1621.05+1765.43+2769.93+1565.4+161.03</f>
        <v>22744.54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250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251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111</v>
      </c>
      <c r="C208" s="9" t="s">
        <v>76</v>
      </c>
      <c r="D208" s="31">
        <f>E205/E2</f>
        <v>8.071450370843536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382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287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253</v>
      </c>
      <c r="B214" s="9" t="s">
        <v>108</v>
      </c>
      <c r="C214" s="9" t="s">
        <v>76</v>
      </c>
      <c r="D214" s="9">
        <f>E215+E219+E223+E227+E231+E235+E239+E243+E247+E251</f>
        <v>13507.2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283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9" t="s">
        <v>111</v>
      </c>
      <c r="C222" s="9" t="s">
        <v>76</v>
      </c>
      <c r="D222" s="31">
        <f>E219/E2</f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9" t="s">
        <v>109</v>
      </c>
      <c r="C223" s="9" t="s">
        <v>70</v>
      </c>
      <c r="D223" s="9" t="s">
        <v>52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9" t="s">
        <v>111</v>
      </c>
      <c r="C226" s="9" t="s">
        <v>76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269</v>
      </c>
      <c r="B231" s="9" t="s">
        <v>109</v>
      </c>
      <c r="C231" s="9" t="s">
        <v>70</v>
      </c>
      <c r="D231" s="9" t="s">
        <v>340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271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272</v>
      </c>
      <c r="B234" s="9" t="s">
        <v>111</v>
      </c>
      <c r="C234" s="9" t="s">
        <v>76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274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275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276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277</v>
      </c>
      <c r="B239" s="9" t="s">
        <v>109</v>
      </c>
      <c r="C239" s="9" t="s">
        <v>70</v>
      </c>
      <c r="D239" s="9" t="s">
        <v>0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278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279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280</v>
      </c>
      <c r="B242" s="9" t="s">
        <v>111</v>
      </c>
      <c r="C242" s="9" t="s">
        <v>76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284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285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286</v>
      </c>
      <c r="B246" s="9" t="s">
        <v>111</v>
      </c>
      <c r="C246" s="9" t="s">
        <v>76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290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291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292</v>
      </c>
      <c r="B250" s="9" t="s">
        <v>111</v>
      </c>
      <c r="C250" s="9" t="s">
        <v>76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376</v>
      </c>
      <c r="B251" s="9" t="s">
        <v>109</v>
      </c>
      <c r="C251" s="9" t="s">
        <v>70</v>
      </c>
      <c r="D251" s="9" t="s">
        <v>56</v>
      </c>
      <c r="E251" s="13">
        <v>13507.2</v>
      </c>
      <c r="F251" s="13" t="s">
        <v>335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377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378</v>
      </c>
      <c r="B253" s="9" t="s">
        <v>67</v>
      </c>
      <c r="C253" s="9" t="s">
        <v>70</v>
      </c>
      <c r="D253" s="9" t="s">
        <v>325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379</v>
      </c>
      <c r="B254" s="9" t="s">
        <v>111</v>
      </c>
      <c r="C254" s="9" t="s">
        <v>76</v>
      </c>
      <c r="D254" s="31">
        <f>E251/E2</f>
        <v>4.7933567550303415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281</v>
      </c>
      <c r="C255" s="9" t="s">
        <v>76</v>
      </c>
      <c r="D255" s="37">
        <f>SUM(D90,D28,D34,D60,D66,D72,D78,D84,D100,D110,D168,D214)</f>
        <v>410423.05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9" t="s">
        <v>293</v>
      </c>
      <c r="B256" s="39"/>
      <c r="C256" s="39"/>
      <c r="D256" s="39"/>
    </row>
    <row r="257" spans="1:4" ht="15.75">
      <c r="A257" s="7" t="s">
        <v>294</v>
      </c>
      <c r="B257" s="8" t="s">
        <v>295</v>
      </c>
      <c r="C257" s="8" t="s">
        <v>296</v>
      </c>
      <c r="D257" s="8">
        <v>1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1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-18663.53</v>
      </c>
    </row>
    <row r="261" spans="1:4" ht="15.75">
      <c r="A261" s="39" t="s">
        <v>303</v>
      </c>
      <c r="B261" s="39"/>
      <c r="C261" s="39"/>
      <c r="D261" s="39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9" t="s">
        <v>311</v>
      </c>
      <c r="B268" s="39"/>
      <c r="C268" s="39"/>
      <c r="D268" s="39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9" t="s">
        <v>317</v>
      </c>
      <c r="B273" s="39"/>
      <c r="C273" s="39"/>
      <c r="D273" s="39"/>
    </row>
    <row r="274" spans="1:4" ht="15.75">
      <c r="A274" s="7" t="s">
        <v>318</v>
      </c>
      <c r="B274" s="8" t="s">
        <v>319</v>
      </c>
      <c r="C274" s="8" t="s">
        <v>296</v>
      </c>
      <c r="D274" s="8">
        <v>2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4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21674.24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2017-04-06T07:10:50Z</dcterms:modified>
  <cp:category/>
  <cp:version/>
  <cp:contentType/>
  <cp:contentStatus/>
</cp:coreProperties>
</file>