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<sst xmlns="http://schemas.openxmlformats.org/spreadsheetml/2006/main" count="966" uniqueCount="383">
  <si>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</si>
  <si>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</si>
  <si>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</si>
  <si>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</si>
  <si>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</si>
  <si>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</si>
  <si>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</si>
  <si>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</si>
  <si>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</si>
  <si>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</si>
  <si>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</si>
  <si>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</si>
  <si>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</si>
  <si>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</si>
  <si>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</si>
  <si>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</si>
  <si>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</si>
  <si>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</si>
  <si>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</si>
  <si>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</si>
  <si>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</si>
  <si>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</si>
  <si>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</si>
  <si>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</si>
  <si>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</si>
  <si>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</si>
  <si>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</si>
  <si>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</si>
  <si>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</si>
  <si>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</si>
  <si>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</si>
  <si>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</si>
  <si>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</si>
  <si>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</si>
  <si>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</si>
  <si>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</si>
  <si>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</si>
  <si>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</si>
  <si>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</si>
  <si>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</si>
  <si>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</si>
  <si>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</si>
  <si>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</si>
  <si>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</si>
  <si>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</si>
  <si>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</si>
  <si>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</si>
  <si>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</si>
  <si>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</si>
  <si>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</si>
  <si>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</si>
  <si>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</si>
  <si>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</si>
  <si>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</si>
  <si>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</si>
  <si>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</si>
  <si>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</si>
  <si>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</si>
  <si>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</si>
  <si>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</si>
  <si>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</si>
  <si>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</si>
  <si>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</si>
  <si>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</si>
  <si>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</si>
  <si>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</si>
  <si>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</si>
  <si>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</si>
  <si>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</si>
  <si>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</si>
  <si>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</si>
  <si>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</si>
  <si>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</si>
  <si>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</si>
  <si>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</si>
  <si>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</si>
  <si>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</si>
  <si>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</si>
  <si>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</si>
  <si>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</si>
  <si>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</si>
  <si>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</si>
  <si>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</si>
  <si>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</si>
  <si>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</si>
  <si>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</si>
  <si>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</si>
  <si>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</si>
  <si>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</si>
  <si>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</si>
  <si>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</si>
  <si>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</si>
  <si>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</si>
  <si>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</si>
  <si>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</si>
  <si>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</si>
  <si>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</si>
  <si>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</si>
  <si>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</si>
  <si>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</si>
  <si>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</si>
  <si>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</si>
  <si>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</si>
  <si>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</si>
  <si>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</si>
  <si>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</si>
  <si>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</si>
  <si>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</si>
  <si>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</si>
  <si>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</si>
  <si>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</si>
  <si>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</si>
  <si>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</si>
  <si>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</si>
  <si>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</si>
  <si>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</si>
  <si>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</si>
  <si>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</si>
  <si>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</si>
  <si>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</si>
  <si>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</si>
  <si>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</si>
  <si>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</si>
  <si>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</si>
  <si>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</si>
  <si>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</si>
  <si>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</si>
  <si>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</si>
  <si>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</si>
  <si>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</si>
  <si>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</si>
  <si>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</si>
  <si>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</si>
  <si>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</si>
  <si>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</si>
  <si>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</si>
  <si>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</si>
  <si>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</si>
  <si>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</si>
  <si>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</si>
  <si>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</si>
  <si>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</si>
  <si>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</si>
  <si>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</si>
  <si>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</si>
  <si>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</si>
  <si>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</si>
  <si>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</si>
  <si>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</si>
  <si>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</si>
  <si>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</si>
  <si>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</si>
  <si>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</si>
  <si>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</si>
  <si>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</si>
  <si>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</si>
  <si>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</si>
  <si>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</si>
  <si>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</si>
  <si>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</si>
  <si>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</si>
  <si>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</si>
  <si>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</si>
  <si>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</si>
  <si>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</si>
  <si>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</si>
  <si>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</si>
  <si>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</si>
  <si>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</si>
  <si>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</si>
  <si>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</si>
  <si>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</si>
  <si>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</si>
  <si>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</si>
  <si>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</si>
  <si>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</si>
  <si>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</si>
  <si>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</si>
  <si>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</si>
  <si>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</si>
  <si>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</si>
  <si>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</si>
  <si>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</si>
  <si>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</si>
  <si>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</si>
  <si>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</si>
  <si>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</si>
  <si>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</si>
  <si>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</si>
  <si>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</si>
  <si>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</si>
  <si>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</si>
  <si>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</si>
  <si>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</si>
  <si>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</si>
  <si>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</si>
  <si>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</si>
  <si>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</si>
  <si>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</si>
  <si>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</si>
  <si>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</si>
  <si>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</si>
  <si>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</si>
  <si>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</si>
  <si>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</si>
  <si>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</si>
  <si>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</si>
  <si>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</si>
  <si>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</si>
  <si>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</si>
  <si>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</si>
  <si>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</si>
  <si>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</si>
  <si>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</si>
  <si>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</si>
  <si>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</si>
  <si>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</si>
  <si>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</si>
  <si>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</si>
  <si>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</si>
  <si>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</si>
  <si>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</si>
  <si>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</si>
  <si>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</si>
  <si>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</si>
  <si>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</si>
  <si>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</si>
  <si>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</si>
  <si>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</si>
  <si>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</si>
  <si>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</si>
  <si>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</si>
  <si>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</si>
  <si>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</si>
  <si>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</si>
  <si>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</si>
  <si>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</si>
  <si>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</si>
  <si>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</si>
  <si>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</si>
  <si>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</si>
  <si>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</si>
  <si>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</si>
  <si>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</si>
  <si>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</si>
  <si>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</si>
  <si>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</si>
  <si>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</si>
  <si>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</si>
  <si>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</si>
  <si>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</si>
  <si>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</si>
  <si>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</si>
  <si>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</si>
  <si>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</si>
  <si>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</si>
  <si>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</si>
  <si>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</si>
  <si>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</si>
  <si>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</si>
  <si>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</si>
  <si>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</si>
  <si>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</si>
  <si>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</si>
  <si>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</si>
  <si>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</si>
  <si>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</si>
  <si>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</si>
  <si>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</si>
  <si>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</si>
  <si>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</si>
  <si>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</si>
  <si>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</si>
  <si>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</si>
  <si>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</si>
  <si>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</si>
  <si>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</si>
  <si>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</si>
  <si>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</si>
  <si>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</si>
  <si>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</si>
  <si>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</si>
  <si>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</si>
  <si>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</si>
  <si>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</si>
  <si>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</si>
  <si>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</si>
  <si>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</si>
  <si>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</si>
  <si>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</si>
  <si>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</si>
  <si>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</si>
  <si>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</si>
  <si>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</si>
  <si>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</si>
  <si>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</si>
  <si>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</si>
  <si>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</si>
  <si>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</si>
  <si>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</si>
  <si>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</si>
  <si>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</si>
  <si>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</si>
  <si>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</si>
  <si>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</si>
  <si>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</si>
  <si>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</si>
  <si>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</si>
  <si>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</si>
  <si>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</si>
  <si>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</si>
  <si>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</si>
  <si>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</si>
  <si>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</si>
  <si>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</si>
  <si>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</si>
  <si>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</si>
  <si>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</si>
  <si>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</si>
  <si>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</si>
  <si>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</si>
  <si>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</si>
  <si>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</si>
  <si>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</si>
  <si>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</si>
  <si>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</si>
  <si>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</si>
  <si>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</si>
  <si>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</si>
  <si>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</si>
  <si>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</si>
  <si>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</si>
  <si>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</si>
  <si>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</si>
  <si>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</si>
  <si>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</si>
  <si>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</si>
  <si>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</si>
  <si>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</si>
  <si>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</si>
  <si>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</si>
  <si>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</si>
  <si>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</si>
  <si>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</si>
  <si>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</si>
  <si>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</si>
  <si>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</si>
  <si>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</si>
  <si>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</si>
  <si>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</si>
  <si>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</si>
  <si>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</si>
  <si>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</si>
  <si>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</si>
  <si>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</si>
  <si>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</si>
  <si>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</si>
  <si>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</si>
  <si>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</si>
  <si>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</si>
  <si>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</si>
  <si>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</si>
  <si>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</si>
  <si>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</si>
  <si>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</si>
  <si>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</si>
  <si>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</si>
  <si>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</si>
  <si>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</si>
  <si>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</si>
  <si>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</si>
  <si>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</si>
  <si>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</si>
  <si>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</si>
  <si>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</si>
  <si>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</si>
  <si>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</si>
  <si>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</si>
  <si>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ТЕК.РЕМ.</t>
  </si>
  <si>
    <t>Отчет об исполнении управляющей организацией ООО "УК "Привокзальная" договора управления за 2016 год по дому № 1  ул. Саперная                        в г. Липецке</t>
  </si>
  <si>
    <t>м3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</si>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</sst>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CA122">
            <v>333562.98067799996</v>
          </cell>
        </row>
        <row r="123">
          <cell r="CA123">
            <v>576440.4189744005</v>
          </cell>
        </row>
        <row r="124">
          <cell r="CA124">
            <v>88950.80568000002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4">
      <selection activeCell="A12" sqref="A12:IV1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3" t="s">
        <v>322</v>
      </c>
    </row>
    <row r="2" spans="1:22" s="6" customFormat="1" ht="33.75" customHeight="1">
      <c r="A2" s="39" t="s">
        <v>379</v>
      </c>
      <c r="B2" s="39"/>
      <c r="C2" s="39"/>
      <c r="D2" s="39"/>
      <c r="E2" s="5">
        <v>6049.1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382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320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321</v>
      </c>
    </row>
    <row r="8" spans="1:4" ht="42.75" customHeight="1">
      <c r="A8" s="38" t="s">
        <v>106</v>
      </c>
      <c r="B8" s="38"/>
      <c r="C8" s="38"/>
      <c r="D8" s="38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1677.3</v>
      </c>
    </row>
    <row r="11" spans="1:4" ht="15.75">
      <c r="A11" s="7" t="s">
        <v>78</v>
      </c>
      <c r="B11" s="8" t="s">
        <v>79</v>
      </c>
      <c r="C11" s="8" t="s">
        <v>76</v>
      </c>
      <c r="D11" s="8">
        <v>82547.66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998954.2053324005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'[1]ук(2016)'!$CA$123</f>
        <v>576440.4189744005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'[1]ук(2016)'!$CA$122</f>
        <v>333562.98067799996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'[1]ук(2016)'!$CA$124</f>
        <v>88950.80568000002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854777.68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v>854777.68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856454.9800000001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v>0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f>E25</f>
        <v>188172.35533240042</v>
      </c>
      <c r="E25" s="1">
        <f>D12-(D16+D10)+D260-D24+D11</f>
        <v>188172.35533240042</v>
      </c>
    </row>
    <row r="26" spans="1:22" s="14" customFormat="1" ht="35.25" customHeight="1">
      <c r="A26" s="40" t="s">
        <v>105</v>
      </c>
      <c r="B26" s="40"/>
      <c r="C26" s="40"/>
      <c r="D26" s="40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67086.69</v>
      </c>
      <c r="E28" s="17">
        <v>67086.69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11.090358896364748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324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74335.76999999999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3919.82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0.6480005290043147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323</v>
      </c>
      <c r="E39" s="13">
        <v>1872.8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0.3095997751731662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18032.06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2.9809492321171747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338</v>
      </c>
      <c r="B47" s="9" t="s">
        <v>109</v>
      </c>
      <c r="C47" s="9" t="s">
        <v>70</v>
      </c>
      <c r="D47" s="9" t="s">
        <v>16</v>
      </c>
      <c r="E47" s="13">
        <v>50511.09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339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340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341</v>
      </c>
      <c r="B50" s="9" t="s">
        <v>111</v>
      </c>
      <c r="C50" s="9" t="s">
        <v>76</v>
      </c>
      <c r="D50" s="30">
        <f>E47/E2</f>
        <v>8.350182671802417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342</v>
      </c>
      <c r="B51" s="9" t="s">
        <v>109</v>
      </c>
      <c r="C51" s="9" t="s">
        <v>70</v>
      </c>
      <c r="D51" s="30" t="s">
        <v>326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343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344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345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346</v>
      </c>
      <c r="B55" s="9" t="s">
        <v>109</v>
      </c>
      <c r="C55" s="9" t="s">
        <v>70</v>
      </c>
      <c r="D55" s="30" t="s">
        <v>325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347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348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349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57737.45</v>
      </c>
      <c r="E60" s="26">
        <v>57737.45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9.544800052900431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381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381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9"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31.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88950.81</v>
      </c>
      <c r="E72" s="26">
        <v>88950.81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14.704800714155823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4" customFormat="1" ht="31.5">
      <c r="A77" s="28"/>
      <c r="B77" s="25" t="s">
        <v>107</v>
      </c>
      <c r="C77" s="25" t="s">
        <v>70</v>
      </c>
      <c r="D77" s="25" t="s">
        <v>57</v>
      </c>
      <c r="E77" s="26">
        <v>189.97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4" customFormat="1" ht="15.75">
      <c r="A78" s="28"/>
      <c r="B78" s="9" t="s">
        <v>108</v>
      </c>
      <c r="C78" s="9" t="s">
        <v>76</v>
      </c>
      <c r="D78" s="9">
        <f>E77</f>
        <v>189.97</v>
      </c>
      <c r="E78" s="26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/>
      <c r="B79" s="9" t="s">
        <v>109</v>
      </c>
      <c r="C79" s="9" t="s">
        <v>70</v>
      </c>
      <c r="D79" s="9" t="s">
        <v>57</v>
      </c>
      <c r="E79" s="26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/>
      <c r="B80" s="9" t="s">
        <v>110</v>
      </c>
      <c r="C80" s="9" t="s">
        <v>70</v>
      </c>
      <c r="D80" s="9" t="s">
        <v>150</v>
      </c>
      <c r="E80" s="26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/>
      <c r="B81" s="9" t="s">
        <v>67</v>
      </c>
      <c r="C81" s="9" t="s">
        <v>70</v>
      </c>
      <c r="D81" s="9" t="s">
        <v>12</v>
      </c>
      <c r="E81" s="26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/>
      <c r="B82" s="9" t="s">
        <v>111</v>
      </c>
      <c r="C82" s="9" t="s">
        <v>76</v>
      </c>
      <c r="D82" s="31">
        <f>E77/E2</f>
        <v>0.03140467176935412</v>
      </c>
      <c r="E82" s="26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152</v>
      </c>
      <c r="B83" s="25" t="s">
        <v>107</v>
      </c>
      <c r="C83" s="25" t="s">
        <v>70</v>
      </c>
      <c r="D83" s="25" t="s">
        <v>58</v>
      </c>
      <c r="E83" s="13">
        <v>858.31</v>
      </c>
      <c r="F83" s="26" t="s">
        <v>335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153</v>
      </c>
      <c r="B84" s="9" t="s">
        <v>108</v>
      </c>
      <c r="C84" s="9" t="s">
        <v>76</v>
      </c>
      <c r="D84" s="9">
        <f>E83</f>
        <v>858.31</v>
      </c>
      <c r="E84" s="13"/>
      <c r="F84" s="13">
        <v>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154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155</v>
      </c>
      <c r="B86" s="9" t="s">
        <v>110</v>
      </c>
      <c r="C86" s="9" t="s">
        <v>70</v>
      </c>
      <c r="D86" s="9" t="s">
        <v>151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156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157</v>
      </c>
      <c r="B88" s="9" t="s">
        <v>111</v>
      </c>
      <c r="C88" s="9" t="s">
        <v>76</v>
      </c>
      <c r="D88" s="31">
        <f>E83/F84</f>
        <v>286.1033333333333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158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159</v>
      </c>
      <c r="B90" s="9" t="s">
        <v>108</v>
      </c>
      <c r="C90" s="9" t="s">
        <v>76</v>
      </c>
      <c r="D90" s="9">
        <f>E91+E95</f>
        <v>202233.51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160</v>
      </c>
      <c r="B91" s="9" t="s">
        <v>109</v>
      </c>
      <c r="C91" s="9" t="s">
        <v>70</v>
      </c>
      <c r="D91" s="9" t="s">
        <v>6</v>
      </c>
      <c r="E91" s="26">
        <v>61773.41</v>
      </c>
      <c r="F91" s="26" t="s">
        <v>337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161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162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163</v>
      </c>
      <c r="B94" s="9" t="s">
        <v>111</v>
      </c>
      <c r="C94" s="9" t="s">
        <v>76</v>
      </c>
      <c r="D94" s="31">
        <f>E91/E2</f>
        <v>10.21200013225108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164</v>
      </c>
      <c r="B95" s="9" t="s">
        <v>109</v>
      </c>
      <c r="C95" s="9" t="s">
        <v>70</v>
      </c>
      <c r="D95" s="9" t="s">
        <v>5</v>
      </c>
      <c r="E95" s="26">
        <v>140460.1</v>
      </c>
      <c r="F95" s="26" t="s">
        <v>337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165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166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167</v>
      </c>
      <c r="B98" s="9" t="s">
        <v>111</v>
      </c>
      <c r="C98" s="9" t="s">
        <v>76</v>
      </c>
      <c r="D98" s="31">
        <f>E95/E2</f>
        <v>23.219999669372303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169</v>
      </c>
      <c r="B99" s="25" t="s">
        <v>107</v>
      </c>
      <c r="C99" s="25" t="s">
        <v>70</v>
      </c>
      <c r="D99" s="25" t="s">
        <v>26</v>
      </c>
      <c r="E99" s="26"/>
      <c r="F99" s="9" t="s">
        <v>336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170</v>
      </c>
      <c r="B100" s="9" t="s">
        <v>108</v>
      </c>
      <c r="C100" s="9" t="s">
        <v>76</v>
      </c>
      <c r="D100" s="9">
        <f>E101+E105</f>
        <v>563.65</v>
      </c>
      <c r="E100" s="13"/>
      <c r="F100" s="9">
        <v>154.9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171</v>
      </c>
      <c r="B101" s="9" t="s">
        <v>109</v>
      </c>
      <c r="C101" s="9" t="s">
        <v>70</v>
      </c>
      <c r="D101" s="9" t="s">
        <v>9</v>
      </c>
      <c r="E101" s="13">
        <v>480</v>
      </c>
      <c r="F101" s="37" t="s">
        <v>374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172</v>
      </c>
      <c r="B102" s="9" t="s">
        <v>110</v>
      </c>
      <c r="C102" s="9" t="s">
        <v>70</v>
      </c>
      <c r="D102" s="9" t="s">
        <v>27</v>
      </c>
      <c r="E102" s="13"/>
      <c r="F102" s="37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173</v>
      </c>
      <c r="B103" s="9" t="s">
        <v>67</v>
      </c>
      <c r="C103" s="9" t="s">
        <v>70</v>
      </c>
      <c r="D103" s="9" t="s">
        <v>168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174</v>
      </c>
      <c r="B104" s="9" t="s">
        <v>111</v>
      </c>
      <c r="C104" s="9" t="s">
        <v>76</v>
      </c>
      <c r="D104" s="31">
        <f>E101/F100</f>
        <v>3.0987734021949644</v>
      </c>
      <c r="E104" s="13"/>
      <c r="F104" s="9" t="s">
        <v>336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175</v>
      </c>
      <c r="B105" s="9" t="s">
        <v>109</v>
      </c>
      <c r="C105" s="9" t="s">
        <v>70</v>
      </c>
      <c r="D105" s="9" t="s">
        <v>8</v>
      </c>
      <c r="E105" s="13">
        <v>83.65</v>
      </c>
      <c r="F105" s="9">
        <f>F100</f>
        <v>154.9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176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177</v>
      </c>
      <c r="B107" s="9" t="s">
        <v>67</v>
      </c>
      <c r="C107" s="9" t="s">
        <v>70</v>
      </c>
      <c r="D107" s="9" t="s">
        <v>168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178</v>
      </c>
      <c r="B108" s="9" t="s">
        <v>111</v>
      </c>
      <c r="C108" s="9" t="s">
        <v>76</v>
      </c>
      <c r="D108" s="31">
        <f>E105/F105</f>
        <v>0.540025823111685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179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180</v>
      </c>
      <c r="B110" s="9" t="s">
        <v>108</v>
      </c>
      <c r="C110" s="9" t="s">
        <v>76</v>
      </c>
      <c r="D110" s="9">
        <f>E111+E115+E119+E123+E127+E131+E135+E139+E143+E147+E151+E155+E163+E159</f>
        <v>198466.72999999998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181</v>
      </c>
      <c r="B111" s="9" t="s">
        <v>109</v>
      </c>
      <c r="C111" s="9" t="s">
        <v>70</v>
      </c>
      <c r="D111" s="9" t="s">
        <v>30</v>
      </c>
      <c r="E111" s="13">
        <v>3056.01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182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183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184</v>
      </c>
      <c r="B114" s="9" t="s">
        <v>111</v>
      </c>
      <c r="C114" s="9" t="s">
        <v>76</v>
      </c>
      <c r="D114" s="31">
        <f>E111/E2</f>
        <v>0.5052007736688102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185</v>
      </c>
      <c r="B115" s="9" t="s">
        <v>109</v>
      </c>
      <c r="C115" s="9" t="s">
        <v>70</v>
      </c>
      <c r="D115" s="9" t="s">
        <v>31</v>
      </c>
      <c r="E115" s="13">
        <v>12984.39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186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187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188</v>
      </c>
      <c r="B118" s="9" t="s">
        <v>111</v>
      </c>
      <c r="C118" s="9" t="s">
        <v>76</v>
      </c>
      <c r="D118" s="31">
        <f>E115/E2</f>
        <v>2.1464994792613776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189</v>
      </c>
      <c r="B119" s="9" t="s">
        <v>109</v>
      </c>
      <c r="C119" s="9" t="s">
        <v>70</v>
      </c>
      <c r="D119" s="9" t="s">
        <v>3</v>
      </c>
      <c r="E119" s="13">
        <v>4633.61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190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191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192</v>
      </c>
      <c r="B122" s="9" t="s">
        <v>111</v>
      </c>
      <c r="C122" s="9" t="s">
        <v>76</v>
      </c>
      <c r="D122" s="31">
        <f>E119/E2</f>
        <v>0.7659999008116909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193</v>
      </c>
      <c r="B123" s="9" t="s">
        <v>109</v>
      </c>
      <c r="C123" s="9" t="s">
        <v>70</v>
      </c>
      <c r="D123" s="9" t="s">
        <v>2</v>
      </c>
      <c r="E123" s="13">
        <v>56475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194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195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196</v>
      </c>
      <c r="B126" s="9" t="s">
        <v>111</v>
      </c>
      <c r="C126" s="9" t="s">
        <v>76</v>
      </c>
      <c r="D126" s="31">
        <f>E123/E2</f>
        <v>9.33609958506224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197</v>
      </c>
      <c r="B127" s="9" t="s">
        <v>109</v>
      </c>
      <c r="C127" s="9" t="s">
        <v>70</v>
      </c>
      <c r="D127" s="9" t="s">
        <v>35</v>
      </c>
      <c r="E127" s="13">
        <v>40078.31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198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199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200</v>
      </c>
      <c r="B130" s="9" t="s">
        <v>111</v>
      </c>
      <c r="C130" s="9" t="s">
        <v>76</v>
      </c>
      <c r="D130" s="31">
        <f>E127/E2</f>
        <v>6.62549966110661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201</v>
      </c>
      <c r="B131" s="9" t="s">
        <v>109</v>
      </c>
      <c r="C131" s="9" t="s">
        <v>70</v>
      </c>
      <c r="D131" s="9" t="s">
        <v>37</v>
      </c>
      <c r="E131" s="13">
        <v>20603.23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202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203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204</v>
      </c>
      <c r="B134" s="9" t="s">
        <v>111</v>
      </c>
      <c r="C134" s="9" t="s">
        <v>76</v>
      </c>
      <c r="D134" s="31">
        <f>E131/E2</f>
        <v>3.4059992395562975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205</v>
      </c>
      <c r="B135" s="9" t="s">
        <v>109</v>
      </c>
      <c r="C135" s="9" t="s">
        <v>70</v>
      </c>
      <c r="D135" s="9" t="s">
        <v>39</v>
      </c>
      <c r="E135" s="13">
        <v>10458.89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206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207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208</v>
      </c>
      <c r="B138" s="9" t="s">
        <v>111</v>
      </c>
      <c r="C138" s="9" t="s">
        <v>76</v>
      </c>
      <c r="D138" s="31">
        <f>E135/E2</f>
        <v>1.7289993552759912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209</v>
      </c>
      <c r="B139" s="9" t="s">
        <v>109</v>
      </c>
      <c r="C139" s="9" t="s">
        <v>70</v>
      </c>
      <c r="D139" s="9" t="s">
        <v>40</v>
      </c>
      <c r="E139" s="13">
        <v>6547.55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210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211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212</v>
      </c>
      <c r="B142" s="9" t="s">
        <v>111</v>
      </c>
      <c r="C142" s="9" t="s">
        <v>76</v>
      </c>
      <c r="D142" s="31">
        <f>E139/E2</f>
        <v>1.0824006877056092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350</v>
      </c>
      <c r="B143" s="9" t="s">
        <v>109</v>
      </c>
      <c r="C143" s="9" t="s">
        <v>70</v>
      </c>
      <c r="D143" s="9" t="s">
        <v>332</v>
      </c>
      <c r="E143" s="13">
        <v>4130.33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351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352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353</v>
      </c>
      <c r="B146" s="9" t="s">
        <v>111</v>
      </c>
      <c r="C146" s="9" t="s">
        <v>76</v>
      </c>
      <c r="D146" s="31">
        <f>E143/E2</f>
        <v>0.6828007472185944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354</v>
      </c>
      <c r="B147" s="9" t="s">
        <v>109</v>
      </c>
      <c r="C147" s="9" t="s">
        <v>70</v>
      </c>
      <c r="D147" s="31" t="s">
        <v>331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355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356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357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358</v>
      </c>
      <c r="B151" s="9" t="s">
        <v>109</v>
      </c>
      <c r="C151" s="9" t="s">
        <v>70</v>
      </c>
      <c r="D151" s="31" t="s">
        <v>333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359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360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361</v>
      </c>
      <c r="B154" s="9" t="s">
        <v>111</v>
      </c>
      <c r="C154" s="9" t="s">
        <v>76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362</v>
      </c>
      <c r="B155" s="9" t="s">
        <v>109</v>
      </c>
      <c r="C155" s="9" t="s">
        <v>70</v>
      </c>
      <c r="D155" s="31" t="s">
        <v>330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363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364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365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375</v>
      </c>
      <c r="E159" s="13">
        <v>747.38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366</v>
      </c>
      <c r="B163" s="9" t="s">
        <v>109</v>
      </c>
      <c r="C163" s="9" t="s">
        <v>70</v>
      </c>
      <c r="D163" s="9" t="s">
        <v>327</v>
      </c>
      <c r="E163" s="13">
        <v>38752.03</v>
      </c>
      <c r="F163" s="32">
        <v>2.60492</v>
      </c>
      <c r="G163" s="3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367</v>
      </c>
      <c r="B164" s="9" t="s">
        <v>110</v>
      </c>
      <c r="C164" s="9" t="s">
        <v>70</v>
      </c>
      <c r="D164" s="9" t="s">
        <v>27</v>
      </c>
      <c r="E164" s="13"/>
      <c r="F164" s="3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368</v>
      </c>
      <c r="B165" s="9" t="s">
        <v>67</v>
      </c>
      <c r="C165" s="9" t="s">
        <v>70</v>
      </c>
      <c r="D165" s="9" t="s">
        <v>380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369</v>
      </c>
      <c r="B166" s="9" t="s">
        <v>111</v>
      </c>
      <c r="C166" s="9" t="s">
        <v>76</v>
      </c>
      <c r="D166" s="31">
        <f>E163/F163</f>
        <v>14876.476053007385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213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214</v>
      </c>
      <c r="B168" s="9" t="s">
        <v>108</v>
      </c>
      <c r="C168" s="9" t="s">
        <v>76</v>
      </c>
      <c r="D168" s="9">
        <f>E169+E173+E177+E181+E185+E189+E193+E197+E201+E205+E209</f>
        <v>75250.23000000001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215</v>
      </c>
      <c r="B169" s="9" t="s">
        <v>109</v>
      </c>
      <c r="C169" s="9" t="s">
        <v>70</v>
      </c>
      <c r="D169" s="9" t="s">
        <v>42</v>
      </c>
      <c r="E169" s="26">
        <v>2519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216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217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218</v>
      </c>
      <c r="B172" s="9" t="s">
        <v>111</v>
      </c>
      <c r="C172" s="9" t="s">
        <v>76</v>
      </c>
      <c r="D172" s="31">
        <v>251.9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42</v>
      </c>
      <c r="E173" s="26">
        <v>4246.2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v>353.85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219</v>
      </c>
      <c r="B177" s="9" t="s">
        <v>109</v>
      </c>
      <c r="C177" s="9" t="s">
        <v>70</v>
      </c>
      <c r="D177" s="9" t="s">
        <v>44</v>
      </c>
      <c r="E177" s="13">
        <v>3111.86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220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221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222</v>
      </c>
      <c r="B180" s="9" t="s">
        <v>111</v>
      </c>
      <c r="C180" s="9" t="s">
        <v>76</v>
      </c>
      <c r="D180" s="31">
        <f>E177/E2</f>
        <v>0.5144335520986593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223</v>
      </c>
      <c r="B181" s="9" t="s">
        <v>109</v>
      </c>
      <c r="C181" s="9" t="s">
        <v>70</v>
      </c>
      <c r="D181" s="9" t="s">
        <v>45</v>
      </c>
      <c r="E181" s="13">
        <v>1541.19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224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225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226</v>
      </c>
      <c r="B184" s="9" t="s">
        <v>111</v>
      </c>
      <c r="C184" s="9" t="s">
        <v>76</v>
      </c>
      <c r="D184" s="31">
        <f>E181/E2</f>
        <v>0.2547800499247822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227</v>
      </c>
      <c r="B185" s="9" t="s">
        <v>109</v>
      </c>
      <c r="C185" s="9" t="s">
        <v>70</v>
      </c>
      <c r="D185" s="9" t="s">
        <v>46</v>
      </c>
      <c r="E185" s="13">
        <f>34.87+13149.61</f>
        <v>13184.480000000001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228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229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230</v>
      </c>
      <c r="B188" s="9" t="s">
        <v>111</v>
      </c>
      <c r="C188" s="9" t="s">
        <v>76</v>
      </c>
      <c r="D188" s="31">
        <f>E185/E2</f>
        <v>2.1795771271759437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231</v>
      </c>
      <c r="B189" s="9" t="s">
        <v>109</v>
      </c>
      <c r="C189" s="9" t="s">
        <v>70</v>
      </c>
      <c r="D189" s="9" t="s">
        <v>318</v>
      </c>
      <c r="E189" s="13">
        <f>34.87+395.32+877.89+1569.89+2677.34</f>
        <v>5555.31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232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234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235</v>
      </c>
      <c r="B192" s="9" t="s">
        <v>111</v>
      </c>
      <c r="C192" s="9" t="s">
        <v>76</v>
      </c>
      <c r="D192" s="31">
        <f>E189/E2</f>
        <v>0.9183696748276603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/>
      <c r="B193" s="9" t="s">
        <v>109</v>
      </c>
      <c r="C193" s="9" t="s">
        <v>70</v>
      </c>
      <c r="D193" s="31" t="s">
        <v>377</v>
      </c>
      <c r="E193" s="13">
        <f>5631.62+137.06+592.97+946.02+1041.17</f>
        <v>8348.84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/>
      <c r="B194" s="9" t="s">
        <v>110</v>
      </c>
      <c r="C194" s="9" t="s">
        <v>70</v>
      </c>
      <c r="D194" s="31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/>
      <c r="B195" s="9" t="s">
        <v>67</v>
      </c>
      <c r="C195" s="9" t="s">
        <v>70</v>
      </c>
      <c r="D195" s="31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/>
      <c r="B196" s="9" t="s">
        <v>111</v>
      </c>
      <c r="C196" s="9" t="s">
        <v>76</v>
      </c>
      <c r="D196" s="31">
        <f>E193/E2</f>
        <v>1.380178869583905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236</v>
      </c>
      <c r="B197" s="9" t="s">
        <v>109</v>
      </c>
      <c r="C197" s="9" t="s">
        <v>70</v>
      </c>
      <c r="D197" s="9" t="s">
        <v>47</v>
      </c>
      <c r="E197" s="13">
        <f>239.28+5789.33</f>
        <v>6028.61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233</v>
      </c>
      <c r="B198" s="9" t="s">
        <v>110</v>
      </c>
      <c r="C198" s="9" t="s">
        <v>70</v>
      </c>
      <c r="D198" s="9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237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238</v>
      </c>
      <c r="B200" s="9" t="s">
        <v>111</v>
      </c>
      <c r="C200" s="9" t="s">
        <v>76</v>
      </c>
      <c r="D200" s="31">
        <f>E197/E2</f>
        <v>0.9966127192474913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239</v>
      </c>
      <c r="B201" s="9" t="s">
        <v>109</v>
      </c>
      <c r="C201" s="9" t="s">
        <v>70</v>
      </c>
      <c r="D201" s="9" t="s">
        <v>48</v>
      </c>
      <c r="E201" s="13">
        <v>409.68</v>
      </c>
      <c r="F201" s="13" t="s">
        <v>328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240</v>
      </c>
      <c r="B202" s="9" t="s">
        <v>110</v>
      </c>
      <c r="C202" s="9" t="s">
        <v>70</v>
      </c>
      <c r="D202" s="9" t="s">
        <v>27</v>
      </c>
      <c r="E202" s="13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241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242</v>
      </c>
      <c r="B204" s="9" t="s">
        <v>111</v>
      </c>
      <c r="C204" s="9" t="s">
        <v>76</v>
      </c>
      <c r="D204" s="31">
        <f>E201/E2</f>
        <v>0.06772577738837182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243</v>
      </c>
      <c r="B205" s="9" t="s">
        <v>109</v>
      </c>
      <c r="C205" s="9" t="s">
        <v>70</v>
      </c>
      <c r="D205" s="9" t="s">
        <v>49</v>
      </c>
      <c r="E205" s="13">
        <f>17744.62+1765.43+3129.74+791.61+6711.91+161.75</f>
        <v>30305.06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244</v>
      </c>
      <c r="B206" s="9" t="s">
        <v>110</v>
      </c>
      <c r="C206" s="9" t="s">
        <v>70</v>
      </c>
      <c r="D206" s="9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245</v>
      </c>
      <c r="B207" s="9" t="s">
        <v>67</v>
      </c>
      <c r="C207" s="9" t="s">
        <v>70</v>
      </c>
      <c r="D207" s="9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246</v>
      </c>
      <c r="B208" s="9" t="s">
        <v>111</v>
      </c>
      <c r="C208" s="9" t="s">
        <v>76</v>
      </c>
      <c r="D208" s="31">
        <f>E205/E2</f>
        <v>5.009846092807194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9" t="s">
        <v>109</v>
      </c>
      <c r="C209" s="9" t="s">
        <v>70</v>
      </c>
      <c r="D209" s="31" t="s">
        <v>376</v>
      </c>
      <c r="E209" s="13">
        <v>0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110</v>
      </c>
      <c r="C210" s="9" t="s">
        <v>70</v>
      </c>
      <c r="D210" s="31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9" t="s">
        <v>67</v>
      </c>
      <c r="C211" s="9" t="s">
        <v>70</v>
      </c>
      <c r="D211" s="31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111</v>
      </c>
      <c r="C212" s="9" t="s">
        <v>76</v>
      </c>
      <c r="D212" s="31">
        <f>E209/E2</f>
        <v>0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4" t="s">
        <v>281</v>
      </c>
      <c r="B213" s="25" t="s">
        <v>107</v>
      </c>
      <c r="C213" s="25" t="s">
        <v>70</v>
      </c>
      <c r="D213" s="25" t="s">
        <v>50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28" t="s">
        <v>247</v>
      </c>
      <c r="B214" s="9" t="s">
        <v>108</v>
      </c>
      <c r="C214" s="9" t="s">
        <v>76</v>
      </c>
      <c r="D214" s="9">
        <f>E215+E219+E223+E227+E231+E235+E239+E243+E247+E251</f>
        <v>0</v>
      </c>
      <c r="E214" s="13"/>
      <c r="F214" s="35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248</v>
      </c>
      <c r="B215" s="9" t="s">
        <v>109</v>
      </c>
      <c r="C215" s="9" t="s">
        <v>70</v>
      </c>
      <c r="D215" s="9" t="s">
        <v>51</v>
      </c>
      <c r="E215" s="13">
        <v>0</v>
      </c>
      <c r="F215" s="13" t="s">
        <v>378</v>
      </c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277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249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250</v>
      </c>
      <c r="B218" s="9" t="s">
        <v>111</v>
      </c>
      <c r="C218" s="9" t="s">
        <v>76</v>
      </c>
      <c r="D218" s="9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251</v>
      </c>
      <c r="B219" s="9" t="s">
        <v>109</v>
      </c>
      <c r="C219" s="9" t="s">
        <v>70</v>
      </c>
      <c r="D219" s="9" t="s">
        <v>53</v>
      </c>
      <c r="E219" s="13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252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253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254</v>
      </c>
      <c r="B222" s="9" t="s">
        <v>111</v>
      </c>
      <c r="C222" s="9" t="s">
        <v>76</v>
      </c>
      <c r="D222" s="31">
        <f>E219/E2</f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255</v>
      </c>
      <c r="B223" s="9" t="s">
        <v>109</v>
      </c>
      <c r="C223" s="9" t="s">
        <v>70</v>
      </c>
      <c r="D223" s="9" t="s">
        <v>52</v>
      </c>
      <c r="E223" s="13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256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257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258</v>
      </c>
      <c r="B226" s="9" t="s">
        <v>111</v>
      </c>
      <c r="C226" s="9" t="s">
        <v>76</v>
      </c>
      <c r="D226" s="9">
        <v>0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259</v>
      </c>
      <c r="B227" s="9" t="s">
        <v>109</v>
      </c>
      <c r="C227" s="9" t="s">
        <v>70</v>
      </c>
      <c r="D227" s="9" t="s">
        <v>282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260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261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262</v>
      </c>
      <c r="B230" s="9" t="s">
        <v>111</v>
      </c>
      <c r="C230" s="9" t="s">
        <v>76</v>
      </c>
      <c r="D230" s="9"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263</v>
      </c>
      <c r="B231" s="9" t="s">
        <v>109</v>
      </c>
      <c r="C231" s="9" t="s">
        <v>70</v>
      </c>
      <c r="D231" s="9" t="s">
        <v>334</v>
      </c>
      <c r="E231" s="13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264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265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266</v>
      </c>
      <c r="B234" s="9" t="s">
        <v>111</v>
      </c>
      <c r="C234" s="9" t="s">
        <v>76</v>
      </c>
      <c r="D234" s="31">
        <f>E231/E2</f>
        <v>0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267</v>
      </c>
      <c r="B235" s="9" t="s">
        <v>109</v>
      </c>
      <c r="C235" s="9" t="s">
        <v>70</v>
      </c>
      <c r="D235" s="9" t="s">
        <v>1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268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269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270</v>
      </c>
      <c r="B238" s="9" t="s">
        <v>111</v>
      </c>
      <c r="C238" s="9" t="s">
        <v>76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271</v>
      </c>
      <c r="B239" s="9" t="s">
        <v>109</v>
      </c>
      <c r="C239" s="9" t="s">
        <v>70</v>
      </c>
      <c r="D239" s="9" t="s">
        <v>0</v>
      </c>
      <c r="E239" s="13">
        <v>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272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273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274</v>
      </c>
      <c r="B242" s="9" t="s">
        <v>111</v>
      </c>
      <c r="C242" s="9" t="s">
        <v>76</v>
      </c>
      <c r="D242" s="31">
        <f>E239/E2</f>
        <v>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276</v>
      </c>
      <c r="B243" s="9" t="s">
        <v>109</v>
      </c>
      <c r="C243" s="9" t="s">
        <v>70</v>
      </c>
      <c r="D243" s="9" t="s">
        <v>54</v>
      </c>
      <c r="E243" s="13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278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279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280</v>
      </c>
      <c r="B246" s="9" t="s">
        <v>111</v>
      </c>
      <c r="C246" s="9" t="s">
        <v>76</v>
      </c>
      <c r="D246" s="31">
        <f>E243/E2</f>
        <v>0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283</v>
      </c>
      <c r="B247" s="9" t="s">
        <v>109</v>
      </c>
      <c r="C247" s="9" t="s">
        <v>70</v>
      </c>
      <c r="D247" s="9" t="s">
        <v>55</v>
      </c>
      <c r="E247" s="13">
        <v>0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284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285</v>
      </c>
      <c r="B249" s="9" t="s">
        <v>67</v>
      </c>
      <c r="C249" s="9" t="s">
        <v>70</v>
      </c>
      <c r="D249" s="9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286</v>
      </c>
      <c r="B250" s="9" t="s">
        <v>111</v>
      </c>
      <c r="C250" s="9" t="s">
        <v>76</v>
      </c>
      <c r="D250" s="31">
        <f>E247/E2</f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370</v>
      </c>
      <c r="B251" s="9" t="s">
        <v>109</v>
      </c>
      <c r="C251" s="9" t="s">
        <v>70</v>
      </c>
      <c r="D251" s="9" t="s">
        <v>56</v>
      </c>
      <c r="E251" s="13">
        <v>0</v>
      </c>
      <c r="F251" s="13" t="s">
        <v>329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371</v>
      </c>
      <c r="B252" s="9" t="s">
        <v>110</v>
      </c>
      <c r="C252" s="9" t="s">
        <v>70</v>
      </c>
      <c r="D252" s="9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372</v>
      </c>
      <c r="B253" s="9" t="s">
        <v>67</v>
      </c>
      <c r="C253" s="9" t="s">
        <v>70</v>
      </c>
      <c r="D253" s="9" t="s">
        <v>319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373</v>
      </c>
      <c r="B254" s="9" t="s">
        <v>111</v>
      </c>
      <c r="C254" s="9" t="s">
        <v>76</v>
      </c>
      <c r="D254" s="31">
        <f>E251/E2</f>
        <v>0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/>
      <c r="B255" s="25" t="s">
        <v>275</v>
      </c>
      <c r="C255" s="9" t="s">
        <v>76</v>
      </c>
      <c r="D255" s="36">
        <f>SUM(D90,D28,D34,D60,D66,D72,D78,D84,D100,D110,D168,D214)</f>
        <v>765673.1199999999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38" t="s">
        <v>287</v>
      </c>
      <c r="B256" s="38"/>
      <c r="C256" s="38"/>
      <c r="D256" s="38"/>
    </row>
    <row r="257" spans="1:4" ht="15.75">
      <c r="A257" s="7" t="s">
        <v>288</v>
      </c>
      <c r="B257" s="8" t="s">
        <v>289</v>
      </c>
      <c r="C257" s="8" t="s">
        <v>290</v>
      </c>
      <c r="D257" s="8">
        <v>3</v>
      </c>
    </row>
    <row r="258" spans="1:4" ht="15.75">
      <c r="A258" s="7" t="s">
        <v>291</v>
      </c>
      <c r="B258" s="8" t="s">
        <v>292</v>
      </c>
      <c r="C258" s="8" t="s">
        <v>290</v>
      </c>
      <c r="D258" s="8">
        <v>3</v>
      </c>
    </row>
    <row r="259" spans="1:4" ht="31.5">
      <c r="A259" s="7" t="s">
        <v>293</v>
      </c>
      <c r="B259" s="8" t="s">
        <v>294</v>
      </c>
      <c r="C259" s="8" t="s">
        <v>290</v>
      </c>
      <c r="D259" s="8">
        <v>0</v>
      </c>
    </row>
    <row r="260" spans="1:4" ht="15.75">
      <c r="A260" s="7" t="s">
        <v>295</v>
      </c>
      <c r="B260" s="8" t="s">
        <v>296</v>
      </c>
      <c r="C260" s="8" t="s">
        <v>76</v>
      </c>
      <c r="D260" s="8">
        <v>-36874.53</v>
      </c>
    </row>
    <row r="261" spans="1:4" ht="15.75">
      <c r="A261" s="38" t="s">
        <v>297</v>
      </c>
      <c r="B261" s="38"/>
      <c r="C261" s="38"/>
      <c r="D261" s="38"/>
    </row>
    <row r="262" spans="1:4" ht="15.75">
      <c r="A262" s="7" t="s">
        <v>298</v>
      </c>
      <c r="B262" s="8" t="s">
        <v>75</v>
      </c>
      <c r="C262" s="8" t="s">
        <v>76</v>
      </c>
      <c r="D262" s="8">
        <v>0</v>
      </c>
    </row>
    <row r="263" spans="1:4" ht="31.5">
      <c r="A263" s="7" t="s">
        <v>299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300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301</v>
      </c>
      <c r="B265" s="8" t="s">
        <v>102</v>
      </c>
      <c r="C265" s="8" t="s">
        <v>76</v>
      </c>
      <c r="D265" s="8">
        <v>0</v>
      </c>
    </row>
    <row r="266" spans="1:4" ht="31.5">
      <c r="A266" s="7" t="s">
        <v>302</v>
      </c>
      <c r="B266" s="8" t="s">
        <v>303</v>
      </c>
      <c r="C266" s="8" t="s">
        <v>76</v>
      </c>
      <c r="D266" s="8">
        <v>0</v>
      </c>
    </row>
    <row r="267" spans="1:4" ht="15.75">
      <c r="A267" s="7" t="s">
        <v>304</v>
      </c>
      <c r="B267" s="8" t="s">
        <v>104</v>
      </c>
      <c r="C267" s="8" t="s">
        <v>76</v>
      </c>
      <c r="D267" s="8">
        <v>0</v>
      </c>
    </row>
    <row r="268" spans="1:4" ht="15.75">
      <c r="A268" s="38" t="s">
        <v>305</v>
      </c>
      <c r="B268" s="38"/>
      <c r="C268" s="38"/>
      <c r="D268" s="38"/>
    </row>
    <row r="269" spans="1:4" ht="15.75">
      <c r="A269" s="7" t="s">
        <v>306</v>
      </c>
      <c r="B269" s="8" t="s">
        <v>289</v>
      </c>
      <c r="C269" s="8" t="s">
        <v>290</v>
      </c>
      <c r="D269" s="8">
        <v>0</v>
      </c>
    </row>
    <row r="270" spans="1:4" ht="15.75">
      <c r="A270" s="7" t="s">
        <v>307</v>
      </c>
      <c r="B270" s="8" t="s">
        <v>292</v>
      </c>
      <c r="C270" s="8" t="s">
        <v>290</v>
      </c>
      <c r="D270" s="8">
        <v>0</v>
      </c>
    </row>
    <row r="271" spans="1:4" ht="15.75">
      <c r="A271" s="7" t="s">
        <v>308</v>
      </c>
      <c r="B271" s="8" t="s">
        <v>309</v>
      </c>
      <c r="C271" s="8" t="s">
        <v>290</v>
      </c>
      <c r="D271" s="8">
        <v>0</v>
      </c>
    </row>
    <row r="272" spans="1:4" ht="15.75">
      <c r="A272" s="7" t="s">
        <v>310</v>
      </c>
      <c r="B272" s="8" t="s">
        <v>296</v>
      </c>
      <c r="C272" s="8" t="s">
        <v>76</v>
      </c>
      <c r="D272" s="8">
        <v>0</v>
      </c>
    </row>
    <row r="273" spans="1:4" ht="15.75">
      <c r="A273" s="38" t="s">
        <v>311</v>
      </c>
      <c r="B273" s="38"/>
      <c r="C273" s="38"/>
      <c r="D273" s="38"/>
    </row>
    <row r="274" spans="1:4" ht="15.75">
      <c r="A274" s="7" t="s">
        <v>312</v>
      </c>
      <c r="B274" s="8" t="s">
        <v>313</v>
      </c>
      <c r="C274" s="8" t="s">
        <v>290</v>
      </c>
      <c r="D274" s="8">
        <v>3</v>
      </c>
    </row>
    <row r="275" spans="1:4" ht="15.75">
      <c r="A275" s="7" t="s">
        <v>314</v>
      </c>
      <c r="B275" s="8" t="s">
        <v>315</v>
      </c>
      <c r="C275" s="8" t="s">
        <v>290</v>
      </c>
      <c r="D275" s="8">
        <v>3</v>
      </c>
    </row>
    <row r="276" spans="1:4" ht="31.5">
      <c r="A276" s="7" t="s">
        <v>316</v>
      </c>
      <c r="B276" s="8" t="s">
        <v>317</v>
      </c>
      <c r="C276" s="8" t="s">
        <v>76</v>
      </c>
      <c r="D276" s="8">
        <v>30599.76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2017-04-06T07:13:43Z</dcterms:modified>
  <cp:category/>
  <cp:version/>
  <cp:contentType/>
  <cp:contentStatus/>
</cp:coreProperties>
</file>