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форме'!$A$1:$D$316</definedName>
  </definedNames>
  <calcPr fullCalcOnLoad="1"/>
</workbook>
</file>

<file path=xl/sharedStrings.xml><?xml version="1.0" encoding="utf-8"?>
<sst xmlns="http://schemas.openxmlformats.org/spreadsheetml/2006/main" count="1080" uniqueCount="399">
  <si>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</si>
  <si>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</si>
  <si>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</si>
  <si>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</si>
  <si>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</si>
  <si>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</si>
  <si>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</si>
  <si>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</si>
  <si>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</si>
  <si>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</si>
  <si>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</si>
  <si>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</si>
  <si>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</si>
  <si>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</si>
  <si>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</si>
  <si>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</si>
  <si>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</si>
  <si>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</si>
  <si>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</si>
  <si>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</si>
  <si>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</si>
  <si>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</si>
  <si>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</si>
  <si>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</si>
  <si>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</si>
  <si>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</si>
  <si>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</si>
  <si>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</si>
  <si>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</si>
  <si>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</si>
  <si>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</si>
  <si>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</si>
  <si>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</si>
  <si>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</si>
  <si>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</si>
  <si>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</si>
  <si>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</si>
  <si>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</si>
  <si>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</si>
  <si>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</si>
  <si>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</si>
  <si>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</si>
  <si>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</si>
  <si>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</si>
  <si>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</si>
  <si>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</si>
  <si>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</si>
  <si>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</si>
  <si>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</si>
  <si>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</si>
  <si>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</si>
  <si>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</si>
  <si>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</si>
  <si>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</si>
  <si>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</si>
  <si>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</si>
  <si>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</si>
  <si>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</si>
  <si>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</si>
  <si>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</si>
  <si>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</si>
  <si>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</si>
  <si>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</si>
  <si>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</si>
  <si>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</si>
  <si>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</si>
  <si>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</si>
  <si>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</si>
  <si>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</si>
  <si>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</si>
  <si>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</si>
  <si>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</si>
  <si>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</si>
  <si>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</si>
  <si>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</si>
  <si>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</si>
  <si>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</si>
  <si>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</si>
  <si>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</si>
  <si>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</si>
  <si>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</si>
  <si>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</si>
  <si>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</si>
  <si>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</si>
  <si>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</si>
  <si>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</si>
  <si>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</si>
  <si>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</si>
  <si>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</si>
  <si>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</si>
  <si>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</si>
  <si>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</si>
  <si>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</si>
  <si>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</si>
  <si>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</si>
  <si>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</si>
  <si>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</si>
  <si>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</si>
  <si>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</si>
  <si>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</si>
  <si>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</si>
  <si>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</si>
  <si>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</si>
  <si>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</si>
  <si>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</si>
  <si>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</si>
  <si>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</si>
  <si>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</si>
  <si>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</si>
  <si>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</si>
  <si>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</si>
  <si>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</si>
  <si>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</si>
  <si>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</si>
  <si>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</si>
  <si>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</si>
  <si>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</si>
  <si>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</si>
  <si>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</si>
  <si>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</si>
  <si>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</si>
  <si>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</si>
  <si>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</si>
  <si>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</si>
  <si>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</si>
  <si>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</si>
  <si>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</si>
  <si>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</si>
  <si>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</si>
  <si>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</si>
  <si>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</si>
  <si>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</si>
  <si>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</si>
  <si>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</si>
  <si>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</si>
  <si>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</si>
  <si>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</si>
  <si>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</si>
  <si>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</si>
  <si>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</si>
  <si>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</si>
  <si>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</si>
  <si>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</si>
  <si>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</si>
  <si>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</si>
  <si>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</si>
  <si>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</si>
  <si>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</si>
  <si>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</si>
  <si>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</si>
  <si>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</si>
  <si>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</si>
  <si>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</si>
  <si>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</si>
  <si>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</si>
  <si>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</si>
  <si>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</si>
  <si>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</si>
  <si>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</si>
  <si>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</si>
  <si>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</si>
  <si>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</si>
  <si>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</si>
  <si>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</si>
  <si>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</si>
  <si>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</si>
  <si>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</si>
  <si>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</si>
  <si>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</si>
  <si>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</si>
  <si>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</si>
  <si>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</si>
  <si>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</si>
  <si>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</si>
  <si>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</si>
  <si>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</si>
  <si>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</si>
  <si>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</si>
  <si>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</si>
  <si>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</si>
  <si>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</si>
  <si>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</si>
  <si>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</si>
  <si>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</si>
  <si>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</si>
  <si>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</si>
  <si>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</si>
  <si>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</si>
  <si>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</si>
  <si>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</si>
  <si>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</si>
  <si>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</si>
  <si>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</si>
  <si>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</si>
  <si>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</si>
  <si>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</si>
  <si>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</si>
  <si>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</si>
  <si>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</si>
  <si>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</si>
  <si>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</si>
  <si>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</si>
  <si>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</si>
  <si>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</si>
  <si>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</si>
  <si>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</si>
  <si>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</si>
  <si>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</si>
  <si>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</si>
  <si>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</si>
  <si>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</si>
  <si>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</si>
  <si>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</si>
  <si>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</si>
  <si>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</si>
  <si>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</si>
  <si>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</si>
  <si>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</si>
  <si>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</si>
  <si>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</si>
  <si>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</si>
  <si>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</si>
  <si>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</si>
  <si>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</si>
  <si>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</si>
  <si>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</si>
  <si>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</si>
  <si>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</si>
  <si>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</si>
  <si>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</si>
  <si>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</si>
  <si>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</si>
  <si>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</si>
  <si>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</si>
  <si>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</si>
  <si>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</si>
  <si>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</si>
  <si>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</si>
  <si>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</si>
  <si>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</si>
  <si>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</si>
  <si>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</si>
  <si>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</si>
  <si>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</si>
  <si>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</si>
  <si>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</si>
  <si>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</si>
  <si>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</si>
  <si>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</si>
  <si>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</si>
  <si>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</si>
  <si>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</si>
  <si>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</si>
  <si>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</si>
  <si>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</si>
  <si>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</si>
  <si>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</si>
  <si>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</si>
  <si>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</si>
  <si>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</si>
  <si>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</si>
  <si>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</si>
  <si>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</si>
  <si>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</si>
  <si>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</si>
  <si>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</si>
  <si>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</si>
  <si>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</si>
  <si>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</si>
  <si>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</si>
  <si>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</si>
  <si>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</si>
  <si>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</si>
  <si>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</si>
  <si>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</si>
  <si>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</si>
  <si>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</si>
  <si>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</si>
  <si>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</si>
  <si>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</si>
  <si>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</si>
  <si>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</si>
  <si>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</si>
  <si>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</si>
  <si>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</si>
  <si>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</si>
  <si>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</si>
  <si>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</si>
  <si>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</si>
  <si>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</si>
  <si>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</si>
  <si>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</si>
  <si>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</si>
  <si>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</si>
  <si>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</si>
  <si>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</si>
  <si>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</si>
  <si>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</si>
  <si>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</si>
  <si>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</si>
  <si>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</si>
  <si>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</si>
  <si>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</si>
  <si>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</si>
  <si>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</si>
  <si>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</si>
  <si>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</si>
  <si>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</si>
  <si>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</si>
  <si>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</si>
  <si>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</si>
  <si>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</si>
  <si>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</si>
  <si>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</si>
  <si>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</si>
  <si>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</si>
  <si>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</si>
  <si>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</si>
  <si>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</si>
  <si>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</si>
  <si>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</si>
  <si>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</si>
  <si>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</si>
  <si>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</si>
  <si>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</si>
  <si>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</si>
  <si>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</si>
  <si>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</si>
  <si>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</si>
  <si>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</si>
  <si>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</si>
  <si>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</si>
  <si>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</si>
  <si>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</si>
  <si>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</si>
  <si>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</si>
  <si>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</si>
  <si>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</si>
  <si>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</si>
  <si>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</si>
  <si>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</si>
  <si>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</si>
  <si>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</si>
  <si>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</si>
  <si>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</si>
  <si>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</si>
  <si>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</si>
  <si>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</si>
  <si>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</si>
  <si>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</si>
  <si>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</si>
  <si>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</si>
  <si>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</si>
  <si>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</si>
  <si>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</si>
  <si>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</si>
  <si>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</si>
  <si>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</si>
  <si>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</si>
  <si>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</si>
  <si>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</si>
  <si>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</si>
  <si>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</si>
  <si>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</si>
  <si>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</si>
  <si>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</si>
  <si>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</si>
  <si>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</si>
  <si>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</si>
  <si>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</si>
  <si>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</si>
  <si>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</si>
  <si>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</si>
  <si>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</si>
  <si>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</si>
  <si>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</si>
  <si>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</si>
  <si>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</si>
  <si>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</si>
  <si>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</si>
  <si>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</si>
  <si>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</si>
  <si>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</si>
  <si>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Отчет об исполнении управляющей организацией ООО "УК "Привокзальная" договора управления за 2016 год по дому № 1  ул. Шевченко в                        г. Липецке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</si>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</sst>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M122">
            <v>354591.30981528</v>
          </cell>
        </row>
        <row r="123">
          <cell r="BM123">
            <v>446527.61487107986</v>
          </cell>
        </row>
        <row r="124">
          <cell r="BM124">
            <v>56919.48688800001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6"/>
  <sheetViews>
    <sheetView tabSelected="1" view="pageBreakPreview" zoomScale="60" zoomScaleNormal="90" zoomScalePageLayoutView="0" workbookViewId="0" topLeftCell="A1">
      <selection activeCell="B15" sqref="B1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383</v>
      </c>
      <c r="B2" s="40"/>
      <c r="C2" s="40"/>
      <c r="D2" s="40"/>
      <c r="E2" s="5">
        <v>3870.81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398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119.99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44312.67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858038.41157436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'[1]ук(2016)'!$BM$123</f>
        <v>446527.61487107986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'[1]ук(2016)'!$BM$122</f>
        <v>354591.30981528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'[1]ук(2016)'!$BM$124</f>
        <v>56919.48688800001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839051.11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839051.11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839171.1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10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27255.031574360008</v>
      </c>
      <c r="E25" s="1">
        <f>D12-(D16+D10)+D300-D24+D11</f>
        <v>27255.031574360008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42928.67</v>
      </c>
      <c r="E28" s="17">
        <v>42928.67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11.090358348769378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55010.39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1421.36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0.36719963005159123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1151.95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0.2975992105011613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22407.34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5.788798726881454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30029.74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7.757998971791435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36946.11</v>
      </c>
      <c r="E60" s="26">
        <v>36946.11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9.544800700628551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31.5">
      <c r="A65" s="28"/>
      <c r="B65" s="25" t="s">
        <v>107</v>
      </c>
      <c r="C65" s="25" t="s">
        <v>70</v>
      </c>
      <c r="D65" s="25" t="s">
        <v>384</v>
      </c>
      <c r="E65" s="26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28"/>
      <c r="B66" s="9" t="s">
        <v>108</v>
      </c>
      <c r="C66" s="9" t="s">
        <v>76</v>
      </c>
      <c r="D66" s="9">
        <f>E67+E71+E75+E79+E83</f>
        <v>44359.48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/>
      <c r="B67" s="9" t="s">
        <v>109</v>
      </c>
      <c r="C67" s="9" t="s">
        <v>70</v>
      </c>
      <c r="D67" s="9" t="s">
        <v>385</v>
      </c>
      <c r="E67" s="26">
        <v>31446.46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/>
      <c r="B68" s="9" t="s">
        <v>110</v>
      </c>
      <c r="C68" s="9" t="s">
        <v>70</v>
      </c>
      <c r="D68" s="9" t="s">
        <v>17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/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/>
      <c r="B70" s="9" t="s">
        <v>111</v>
      </c>
      <c r="C70" s="9" t="s">
        <v>76</v>
      </c>
      <c r="D70" s="31">
        <f>E67/E2</f>
        <v>8.1239998863287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31.5">
      <c r="A71" s="28"/>
      <c r="B71" s="9" t="s">
        <v>109</v>
      </c>
      <c r="C71" s="9" t="s">
        <v>70</v>
      </c>
      <c r="D71" s="9" t="s">
        <v>386</v>
      </c>
      <c r="E71" s="26">
        <v>6502.96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.75">
      <c r="A72" s="28"/>
      <c r="B72" s="9" t="s">
        <v>110</v>
      </c>
      <c r="C72" s="9" t="s">
        <v>70</v>
      </c>
      <c r="D72" s="9" t="s">
        <v>21</v>
      </c>
      <c r="E72" s="2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15.75">
      <c r="A73" s="28"/>
      <c r="B73" s="9" t="s">
        <v>67</v>
      </c>
      <c r="C73" s="9" t="s">
        <v>70</v>
      </c>
      <c r="D73" s="9" t="s">
        <v>12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/>
      <c r="B74" s="9" t="s">
        <v>111</v>
      </c>
      <c r="C74" s="9" t="s">
        <v>76</v>
      </c>
      <c r="D74" s="31">
        <f>E71/E2</f>
        <v>1.6799997933249113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1.5">
      <c r="A75" s="28"/>
      <c r="B75" s="9" t="s">
        <v>109</v>
      </c>
      <c r="C75" s="9" t="s">
        <v>70</v>
      </c>
      <c r="D75" s="9" t="s">
        <v>387</v>
      </c>
      <c r="E75" s="26">
        <v>1904.44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/>
      <c r="B76" s="9" t="s">
        <v>110</v>
      </c>
      <c r="C76" s="9" t="s">
        <v>70</v>
      </c>
      <c r="D76" s="9" t="s">
        <v>21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15.75">
      <c r="A77" s="28"/>
      <c r="B77" s="9" t="s">
        <v>67</v>
      </c>
      <c r="C77" s="9" t="s">
        <v>70</v>
      </c>
      <c r="D77" s="9" t="s">
        <v>12</v>
      </c>
      <c r="E77" s="2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/>
      <c r="B78" s="9" t="s">
        <v>111</v>
      </c>
      <c r="C78" s="9" t="s">
        <v>76</v>
      </c>
      <c r="D78" s="31">
        <f>E75/E2</f>
        <v>0.4920003823489141</v>
      </c>
      <c r="E78" s="2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/>
      <c r="B79" s="9" t="s">
        <v>109</v>
      </c>
      <c r="C79" s="9" t="s">
        <v>70</v>
      </c>
      <c r="D79" s="9" t="s">
        <v>388</v>
      </c>
      <c r="E79" s="26">
        <v>2601.18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/>
      <c r="B80" s="9" t="s">
        <v>110</v>
      </c>
      <c r="C80" s="9" t="s">
        <v>70</v>
      </c>
      <c r="D80" s="9" t="s">
        <v>21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/>
      <c r="B81" s="9" t="s">
        <v>67</v>
      </c>
      <c r="C81" s="9" t="s">
        <v>70</v>
      </c>
      <c r="D81" s="9" t="s">
        <v>12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/>
      <c r="B82" s="9" t="s">
        <v>111</v>
      </c>
      <c r="C82" s="9" t="s">
        <v>76</v>
      </c>
      <c r="D82" s="31">
        <f>E79/E2</f>
        <v>0.6719988839545211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>
      <c r="A83" s="28"/>
      <c r="B83" s="9" t="s">
        <v>109</v>
      </c>
      <c r="C83" s="9" t="s">
        <v>70</v>
      </c>
      <c r="D83" s="9" t="s">
        <v>389</v>
      </c>
      <c r="E83" s="26">
        <v>1904.44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>
      <c r="A84" s="28"/>
      <c r="B84" s="9" t="s">
        <v>110</v>
      </c>
      <c r="C84" s="9" t="s">
        <v>70</v>
      </c>
      <c r="D84" s="9" t="s">
        <v>17</v>
      </c>
      <c r="E84" s="2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.75">
      <c r="A85" s="28"/>
      <c r="B85" s="9" t="s">
        <v>67</v>
      </c>
      <c r="C85" s="9" t="s">
        <v>70</v>
      </c>
      <c r="D85" s="9" t="s">
        <v>12</v>
      </c>
      <c r="E85" s="2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/>
      <c r="B86" s="9" t="s">
        <v>111</v>
      </c>
      <c r="C86" s="9" t="s">
        <v>76</v>
      </c>
      <c r="D86" s="31">
        <f>E83/E2</f>
        <v>0.4920003823489141</v>
      </c>
      <c r="E86" s="2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31.5">
      <c r="A87" s="28"/>
      <c r="B87" s="25" t="s">
        <v>107</v>
      </c>
      <c r="C87" s="25" t="s">
        <v>70</v>
      </c>
      <c r="D87" s="25" t="s">
        <v>390</v>
      </c>
      <c r="E87" s="26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/>
      <c r="B88" s="9" t="s">
        <v>108</v>
      </c>
      <c r="C88" s="9" t="s">
        <v>76</v>
      </c>
      <c r="D88" s="29">
        <f>E89+E90+E93+E97+E101</f>
        <v>122913.34</v>
      </c>
      <c r="E88" s="2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31.5">
      <c r="A89" s="28"/>
      <c r="B89" s="9" t="s">
        <v>109</v>
      </c>
      <c r="C89" s="9" t="s">
        <v>70</v>
      </c>
      <c r="D89" s="9" t="s">
        <v>391</v>
      </c>
      <c r="E89" s="26">
        <v>97544.4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>
      <c r="A90" s="28"/>
      <c r="B90" s="9" t="s">
        <v>110</v>
      </c>
      <c r="C90" s="9" t="s">
        <v>70</v>
      </c>
      <c r="D90" s="9" t="s">
        <v>11</v>
      </c>
      <c r="E90" s="26">
        <v>23000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15.75">
      <c r="A91" s="28"/>
      <c r="B91" s="9" t="s">
        <v>67</v>
      </c>
      <c r="C91" s="9" t="s">
        <v>70</v>
      </c>
      <c r="D91" s="9" t="s">
        <v>22</v>
      </c>
      <c r="E91" s="2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/>
      <c r="B92" s="9" t="s">
        <v>111</v>
      </c>
      <c r="C92" s="9" t="s">
        <v>76</v>
      </c>
      <c r="D92" s="9">
        <f>E89/12+E90</f>
        <v>31128.7</v>
      </c>
      <c r="E92" s="2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31.5">
      <c r="A93" s="28"/>
      <c r="B93" s="9" t="s">
        <v>109</v>
      </c>
      <c r="C93" s="9" t="s">
        <v>70</v>
      </c>
      <c r="D93" s="9" t="s">
        <v>392</v>
      </c>
      <c r="E93" s="26">
        <v>418.05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/>
      <c r="B94" s="9" t="s">
        <v>110</v>
      </c>
      <c r="C94" s="9" t="s">
        <v>70</v>
      </c>
      <c r="D94" s="9" t="s">
        <v>21</v>
      </c>
      <c r="E94" s="2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15.75">
      <c r="A95" s="28"/>
      <c r="B95" s="9" t="s">
        <v>67</v>
      </c>
      <c r="C95" s="9" t="s">
        <v>70</v>
      </c>
      <c r="D95" s="9" t="s">
        <v>12</v>
      </c>
      <c r="E95" s="2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/>
      <c r="B96" s="9" t="s">
        <v>111</v>
      </c>
      <c r="C96" s="9" t="s">
        <v>76</v>
      </c>
      <c r="D96" s="9">
        <v>0.018</v>
      </c>
      <c r="E96" s="2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31.5">
      <c r="A97" s="28"/>
      <c r="B97" s="9" t="s">
        <v>109</v>
      </c>
      <c r="C97" s="9" t="s">
        <v>70</v>
      </c>
      <c r="D97" s="9" t="s">
        <v>393</v>
      </c>
      <c r="E97" s="26">
        <v>1254.14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/>
      <c r="B98" s="9" t="s">
        <v>110</v>
      </c>
      <c r="C98" s="9" t="s">
        <v>70</v>
      </c>
      <c r="D98" s="9" t="s">
        <v>17</v>
      </c>
      <c r="E98" s="2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15.75">
      <c r="A99" s="28"/>
      <c r="B99" s="9" t="s">
        <v>67</v>
      </c>
      <c r="C99" s="9" t="s">
        <v>70</v>
      </c>
      <c r="D99" s="9" t="s">
        <v>12</v>
      </c>
      <c r="E99" s="2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>
      <c r="A100" s="28"/>
      <c r="B100" s="9" t="s">
        <v>111</v>
      </c>
      <c r="C100" s="9" t="s">
        <v>76</v>
      </c>
      <c r="D100" s="9">
        <v>0.052</v>
      </c>
      <c r="E100" s="2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/>
      <c r="B101" s="9" t="s">
        <v>109</v>
      </c>
      <c r="C101" s="9" t="s">
        <v>70</v>
      </c>
      <c r="D101" s="9" t="s">
        <v>394</v>
      </c>
      <c r="E101" s="26">
        <v>696.75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/>
      <c r="B102" s="9" t="s">
        <v>110</v>
      </c>
      <c r="C102" s="9" t="s">
        <v>70</v>
      </c>
      <c r="D102" s="9" t="s">
        <v>17</v>
      </c>
      <c r="E102" s="2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/>
      <c r="B103" s="9" t="s">
        <v>67</v>
      </c>
      <c r="C103" s="9" t="s">
        <v>70</v>
      </c>
      <c r="D103" s="9" t="s">
        <v>12</v>
      </c>
      <c r="E103" s="2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>
      <c r="A104" s="28"/>
      <c r="B104" s="9" t="s">
        <v>111</v>
      </c>
      <c r="C104" s="9" t="s">
        <v>76</v>
      </c>
      <c r="D104" s="9">
        <v>0.03</v>
      </c>
      <c r="E104" s="2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27" customFormat="1" ht="15.75">
      <c r="A105" s="24" t="s">
        <v>138</v>
      </c>
      <c r="B105" s="25" t="s">
        <v>107</v>
      </c>
      <c r="C105" s="25" t="s">
        <v>70</v>
      </c>
      <c r="D105" s="25" t="s">
        <v>397</v>
      </c>
      <c r="E105" s="26"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14" customFormat="1" ht="15.75">
      <c r="A106" s="28" t="s">
        <v>139</v>
      </c>
      <c r="B106" s="9" t="s">
        <v>108</v>
      </c>
      <c r="C106" s="9" t="s">
        <v>76</v>
      </c>
      <c r="D106" s="9">
        <v>0</v>
      </c>
      <c r="E106" s="2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31.5">
      <c r="A107" s="28" t="s">
        <v>140</v>
      </c>
      <c r="B107" s="9" t="s">
        <v>109</v>
      </c>
      <c r="C107" s="9" t="s">
        <v>70</v>
      </c>
      <c r="D107" s="9" t="s">
        <v>397</v>
      </c>
      <c r="E107" s="2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141</v>
      </c>
      <c r="B108" s="9" t="s">
        <v>110</v>
      </c>
      <c r="C108" s="9" t="s">
        <v>70</v>
      </c>
      <c r="D108" s="9" t="s">
        <v>27</v>
      </c>
      <c r="E108" s="2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4" customFormat="1" ht="15.75">
      <c r="A109" s="28" t="s">
        <v>142</v>
      </c>
      <c r="B109" s="9" t="s">
        <v>67</v>
      </c>
      <c r="C109" s="9" t="s">
        <v>70</v>
      </c>
      <c r="D109" s="9" t="s">
        <v>12</v>
      </c>
      <c r="E109" s="2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4" customFormat="1" ht="15.75">
      <c r="A110" s="28" t="s">
        <v>143</v>
      </c>
      <c r="B110" s="9" t="s">
        <v>111</v>
      </c>
      <c r="C110" s="9" t="s">
        <v>76</v>
      </c>
      <c r="D110" s="31">
        <f>E105/E2</f>
        <v>0</v>
      </c>
      <c r="E110" s="26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27" customFormat="1" ht="31.5">
      <c r="A111" s="24" t="s">
        <v>144</v>
      </c>
      <c r="B111" s="25" t="s">
        <v>107</v>
      </c>
      <c r="C111" s="25" t="s">
        <v>70</v>
      </c>
      <c r="D111" s="25" t="s">
        <v>23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14" customFormat="1" ht="15.75">
      <c r="A112" s="28" t="s">
        <v>145</v>
      </c>
      <c r="B112" s="9" t="s">
        <v>108</v>
      </c>
      <c r="C112" s="9" t="s">
        <v>76</v>
      </c>
      <c r="D112" s="9">
        <f>E112</f>
        <v>56919.49</v>
      </c>
      <c r="E112" s="26">
        <v>56919.49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31.5">
      <c r="A113" s="28" t="s">
        <v>146</v>
      </c>
      <c r="B113" s="9" t="s">
        <v>109</v>
      </c>
      <c r="C113" s="9" t="s">
        <v>70</v>
      </c>
      <c r="D113" s="9" t="s">
        <v>7</v>
      </c>
      <c r="E113" s="26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147</v>
      </c>
      <c r="B114" s="9" t="s">
        <v>110</v>
      </c>
      <c r="C114" s="9" t="s">
        <v>70</v>
      </c>
      <c r="D114" s="9" t="s">
        <v>20</v>
      </c>
      <c r="E114" s="26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15.75">
      <c r="A115" s="28" t="s">
        <v>148</v>
      </c>
      <c r="B115" s="9" t="s">
        <v>67</v>
      </c>
      <c r="C115" s="9" t="s">
        <v>70</v>
      </c>
      <c r="D115" s="9" t="s">
        <v>12</v>
      </c>
      <c r="E115" s="2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149</v>
      </c>
      <c r="B116" s="9" t="s">
        <v>111</v>
      </c>
      <c r="C116" s="9" t="s">
        <v>76</v>
      </c>
      <c r="D116" s="31">
        <f>E112/E2</f>
        <v>14.704800803966094</v>
      </c>
      <c r="E116" s="2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27" customFormat="1" ht="31.5">
      <c r="A117" s="24" t="s">
        <v>151</v>
      </c>
      <c r="B117" s="25" t="s">
        <v>107</v>
      </c>
      <c r="C117" s="25" t="s">
        <v>70</v>
      </c>
      <c r="D117" s="25" t="s">
        <v>57</v>
      </c>
      <c r="E117" s="26"/>
      <c r="F117" s="3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s="14" customFormat="1" ht="15.75">
      <c r="A118" s="28" t="s">
        <v>152</v>
      </c>
      <c r="B118" s="9" t="s">
        <v>108</v>
      </c>
      <c r="C118" s="9" t="s">
        <v>76</v>
      </c>
      <c r="D118" s="9">
        <f>E119</f>
        <v>9428.66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153</v>
      </c>
      <c r="B119" s="9" t="s">
        <v>109</v>
      </c>
      <c r="C119" s="9" t="s">
        <v>70</v>
      </c>
      <c r="D119" s="9" t="s">
        <v>57</v>
      </c>
      <c r="E119" s="13">
        <v>9428.66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154</v>
      </c>
      <c r="B120" s="9" t="s">
        <v>110</v>
      </c>
      <c r="C120" s="9" t="s">
        <v>70</v>
      </c>
      <c r="D120" s="9" t="s">
        <v>150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155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156</v>
      </c>
      <c r="B122" s="9" t="s">
        <v>111</v>
      </c>
      <c r="C122" s="9" t="s">
        <v>76</v>
      </c>
      <c r="D122" s="31">
        <f>E119/E2</f>
        <v>2.435836427001067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27" customFormat="1" ht="31.5">
      <c r="A123" s="24" t="s">
        <v>158</v>
      </c>
      <c r="B123" s="25" t="s">
        <v>107</v>
      </c>
      <c r="C123" s="25" t="s">
        <v>70</v>
      </c>
      <c r="D123" s="25" t="s">
        <v>58</v>
      </c>
      <c r="E123" s="13">
        <v>1144.41</v>
      </c>
      <c r="F123" s="26" t="s">
        <v>341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s="14" customFormat="1" ht="15.75">
      <c r="A124" s="28" t="s">
        <v>159</v>
      </c>
      <c r="B124" s="9" t="s">
        <v>108</v>
      </c>
      <c r="C124" s="9" t="s">
        <v>76</v>
      </c>
      <c r="D124" s="9">
        <f>E123</f>
        <v>1144.41</v>
      </c>
      <c r="E124" s="13"/>
      <c r="F124" s="13">
        <v>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31.5">
      <c r="A125" s="28" t="s">
        <v>160</v>
      </c>
      <c r="B125" s="9" t="s">
        <v>109</v>
      </c>
      <c r="C125" s="9" t="s">
        <v>70</v>
      </c>
      <c r="D125" s="9" t="s">
        <v>58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161</v>
      </c>
      <c r="B126" s="9" t="s">
        <v>110</v>
      </c>
      <c r="C126" s="9" t="s">
        <v>70</v>
      </c>
      <c r="D126" s="9" t="s">
        <v>157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15.75">
      <c r="A127" s="28" t="s">
        <v>162</v>
      </c>
      <c r="B127" s="9" t="s">
        <v>67</v>
      </c>
      <c r="C127" s="9" t="s">
        <v>70</v>
      </c>
      <c r="D127" s="9" t="s">
        <v>22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163</v>
      </c>
      <c r="B128" s="9" t="s">
        <v>111</v>
      </c>
      <c r="C128" s="9" t="s">
        <v>76</v>
      </c>
      <c r="D128" s="31">
        <f>E123/F124</f>
        <v>381.47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27" customFormat="1" ht="15.75">
      <c r="A129" s="24" t="s">
        <v>164</v>
      </c>
      <c r="B129" s="25" t="s">
        <v>107</v>
      </c>
      <c r="C129" s="25" t="s">
        <v>70</v>
      </c>
      <c r="D129" s="25" t="s">
        <v>24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s="14" customFormat="1" ht="15.75">
      <c r="A130" s="28" t="s">
        <v>165</v>
      </c>
      <c r="B130" s="9" t="s">
        <v>108</v>
      </c>
      <c r="C130" s="9" t="s">
        <v>76</v>
      </c>
      <c r="D130" s="9">
        <f>E131+E135</f>
        <v>129408.92000000001</v>
      </c>
      <c r="E130" s="26"/>
      <c r="F130" s="2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166</v>
      </c>
      <c r="B131" s="9" t="s">
        <v>109</v>
      </c>
      <c r="C131" s="9" t="s">
        <v>70</v>
      </c>
      <c r="D131" s="9" t="s">
        <v>6</v>
      </c>
      <c r="E131" s="26">
        <v>39528.71</v>
      </c>
      <c r="F131" s="26" t="s">
        <v>343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167</v>
      </c>
      <c r="B132" s="9" t="s">
        <v>110</v>
      </c>
      <c r="C132" s="9" t="s">
        <v>70</v>
      </c>
      <c r="D132" s="9" t="s">
        <v>25</v>
      </c>
      <c r="E132" s="26"/>
      <c r="F132" s="26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168</v>
      </c>
      <c r="B133" s="9" t="s">
        <v>67</v>
      </c>
      <c r="C133" s="9" t="s">
        <v>70</v>
      </c>
      <c r="D133" s="9" t="s">
        <v>12</v>
      </c>
      <c r="E133" s="26"/>
      <c r="F133" s="26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169</v>
      </c>
      <c r="B134" s="9" t="s">
        <v>111</v>
      </c>
      <c r="C134" s="9" t="s">
        <v>76</v>
      </c>
      <c r="D134" s="31">
        <f>E131/E2</f>
        <v>10.211999555648559</v>
      </c>
      <c r="E134" s="26"/>
      <c r="F134" s="26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170</v>
      </c>
      <c r="B135" s="9" t="s">
        <v>109</v>
      </c>
      <c r="C135" s="9" t="s">
        <v>70</v>
      </c>
      <c r="D135" s="9" t="s">
        <v>5</v>
      </c>
      <c r="E135" s="26">
        <v>89880.21</v>
      </c>
      <c r="F135" s="26" t="s">
        <v>343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171</v>
      </c>
      <c r="B136" s="9" t="s">
        <v>110</v>
      </c>
      <c r="C136" s="9" t="s">
        <v>70</v>
      </c>
      <c r="D136" s="9" t="s">
        <v>20</v>
      </c>
      <c r="E136" s="26"/>
      <c r="F136" s="26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172</v>
      </c>
      <c r="B137" s="9" t="s">
        <v>67</v>
      </c>
      <c r="C137" s="9" t="s">
        <v>70</v>
      </c>
      <c r="D137" s="9" t="s">
        <v>12</v>
      </c>
      <c r="E137" s="26"/>
      <c r="F137" s="26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173</v>
      </c>
      <c r="B138" s="9" t="s">
        <v>111</v>
      </c>
      <c r="C138" s="9" t="s">
        <v>76</v>
      </c>
      <c r="D138" s="31">
        <f>E135/E2</f>
        <v>23.220000465018952</v>
      </c>
      <c r="E138" s="26"/>
      <c r="F138" s="26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27" customFormat="1" ht="47.25">
      <c r="A139" s="24" t="s">
        <v>175</v>
      </c>
      <c r="B139" s="25" t="s">
        <v>107</v>
      </c>
      <c r="C139" s="25" t="s">
        <v>70</v>
      </c>
      <c r="D139" s="25" t="s">
        <v>26</v>
      </c>
      <c r="E139" s="26"/>
      <c r="F139" s="9" t="s">
        <v>342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s="14" customFormat="1" ht="15.75">
      <c r="A140" s="28" t="s">
        <v>176</v>
      </c>
      <c r="B140" s="9" t="s">
        <v>108</v>
      </c>
      <c r="C140" s="9" t="s">
        <v>76</v>
      </c>
      <c r="D140" s="9">
        <f>E141+E145</f>
        <v>222.48</v>
      </c>
      <c r="E140" s="13"/>
      <c r="F140" s="9">
        <v>406.9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31.5">
      <c r="A141" s="28" t="s">
        <v>177</v>
      </c>
      <c r="B141" s="9" t="s">
        <v>109</v>
      </c>
      <c r="C141" s="9" t="s">
        <v>70</v>
      </c>
      <c r="D141" s="9" t="s">
        <v>9</v>
      </c>
      <c r="E141" s="13">
        <v>0</v>
      </c>
      <c r="F141" s="38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178</v>
      </c>
      <c r="B142" s="9" t="s">
        <v>110</v>
      </c>
      <c r="C142" s="9" t="s">
        <v>70</v>
      </c>
      <c r="D142" s="9" t="s">
        <v>27</v>
      </c>
      <c r="E142" s="13"/>
      <c r="F142" s="38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15.75">
      <c r="A143" s="28" t="s">
        <v>179</v>
      </c>
      <c r="B143" s="9" t="s">
        <v>67</v>
      </c>
      <c r="C143" s="9" t="s">
        <v>70</v>
      </c>
      <c r="D143" s="9" t="s">
        <v>174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31.5">
      <c r="A144" s="28" t="s">
        <v>180</v>
      </c>
      <c r="B144" s="9" t="s">
        <v>111</v>
      </c>
      <c r="C144" s="9" t="s">
        <v>76</v>
      </c>
      <c r="D144" s="31">
        <f>E141/F140</f>
        <v>0</v>
      </c>
      <c r="E144" s="13"/>
      <c r="F144" s="9" t="s">
        <v>342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1.5">
      <c r="A145" s="28" t="s">
        <v>181</v>
      </c>
      <c r="B145" s="9" t="s">
        <v>109</v>
      </c>
      <c r="C145" s="9" t="s">
        <v>70</v>
      </c>
      <c r="D145" s="9" t="s">
        <v>8</v>
      </c>
      <c r="E145" s="13">
        <v>222.48</v>
      </c>
      <c r="F145" s="9">
        <f>F140</f>
        <v>406.9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182</v>
      </c>
      <c r="B146" s="9" t="s">
        <v>110</v>
      </c>
      <c r="C146" s="9" t="s">
        <v>70</v>
      </c>
      <c r="D146" s="9" t="s">
        <v>28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.75">
      <c r="A147" s="28" t="s">
        <v>183</v>
      </c>
      <c r="B147" s="9" t="s">
        <v>67</v>
      </c>
      <c r="C147" s="9" t="s">
        <v>70</v>
      </c>
      <c r="D147" s="9" t="s">
        <v>174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184</v>
      </c>
      <c r="B148" s="9" t="s">
        <v>111</v>
      </c>
      <c r="C148" s="9" t="s">
        <v>76</v>
      </c>
      <c r="D148" s="31">
        <f>E145/F145</f>
        <v>0.5467682477267142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27" customFormat="1" ht="63">
      <c r="A149" s="24" t="s">
        <v>185</v>
      </c>
      <c r="B149" s="25" t="s">
        <v>107</v>
      </c>
      <c r="C149" s="25" t="s">
        <v>70</v>
      </c>
      <c r="D149" s="25" t="s">
        <v>29</v>
      </c>
      <c r="E149" s="26"/>
      <c r="F149" s="13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14" customFormat="1" ht="15.75">
      <c r="A150" s="28" t="s">
        <v>186</v>
      </c>
      <c r="B150" s="9" t="s">
        <v>108</v>
      </c>
      <c r="C150" s="9" t="s">
        <v>76</v>
      </c>
      <c r="D150" s="9">
        <f>E151+E155+E159+E163+E167+E171+E175+E179+E183+E187+E191+E195+E203+E199</f>
        <v>112159.68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187</v>
      </c>
      <c r="B151" s="9" t="s">
        <v>109</v>
      </c>
      <c r="C151" s="9" t="s">
        <v>70</v>
      </c>
      <c r="D151" s="9" t="s">
        <v>30</v>
      </c>
      <c r="E151" s="13">
        <v>1955.54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188</v>
      </c>
      <c r="B152" s="9" t="s">
        <v>110</v>
      </c>
      <c r="C152" s="9" t="s">
        <v>70</v>
      </c>
      <c r="D152" s="9" t="s">
        <v>25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189</v>
      </c>
      <c r="B153" s="9" t="s">
        <v>67</v>
      </c>
      <c r="C153" s="9" t="s">
        <v>70</v>
      </c>
      <c r="D153" s="9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190</v>
      </c>
      <c r="B154" s="9" t="s">
        <v>111</v>
      </c>
      <c r="C154" s="9" t="s">
        <v>76</v>
      </c>
      <c r="D154" s="31">
        <f>E151/E2</f>
        <v>0.5052017536381275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191</v>
      </c>
      <c r="B155" s="9" t="s">
        <v>109</v>
      </c>
      <c r="C155" s="9" t="s">
        <v>70</v>
      </c>
      <c r="D155" s="9" t="s">
        <v>31</v>
      </c>
      <c r="E155" s="13">
        <v>8308.69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192</v>
      </c>
      <c r="B156" s="9" t="s">
        <v>110</v>
      </c>
      <c r="C156" s="9" t="s">
        <v>70</v>
      </c>
      <c r="D156" s="9" t="s">
        <v>32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193</v>
      </c>
      <c r="B157" s="9" t="s">
        <v>67</v>
      </c>
      <c r="C157" s="9" t="s">
        <v>70</v>
      </c>
      <c r="D157" s="9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194</v>
      </c>
      <c r="B158" s="9" t="s">
        <v>111</v>
      </c>
      <c r="C158" s="9" t="s">
        <v>76</v>
      </c>
      <c r="D158" s="31">
        <f>E155/E2</f>
        <v>2.1464990531697503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 t="s">
        <v>195</v>
      </c>
      <c r="B159" s="9" t="s">
        <v>109</v>
      </c>
      <c r="C159" s="9" t="s">
        <v>70</v>
      </c>
      <c r="D159" s="9" t="s">
        <v>3</v>
      </c>
      <c r="E159" s="13">
        <v>2965.04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196</v>
      </c>
      <c r="B160" s="9" t="s">
        <v>110</v>
      </c>
      <c r="C160" s="9" t="s">
        <v>70</v>
      </c>
      <c r="D160" s="9" t="s">
        <v>33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 t="s">
        <v>197</v>
      </c>
      <c r="B161" s="9" t="s">
        <v>67</v>
      </c>
      <c r="C161" s="9" t="s">
        <v>70</v>
      </c>
      <c r="D161" s="9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198</v>
      </c>
      <c r="B162" s="9" t="s">
        <v>111</v>
      </c>
      <c r="C162" s="9" t="s">
        <v>76</v>
      </c>
      <c r="D162" s="31">
        <f>E159/E2</f>
        <v>0.765999881161824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199</v>
      </c>
      <c r="B163" s="9" t="s">
        <v>109</v>
      </c>
      <c r="C163" s="9" t="s">
        <v>70</v>
      </c>
      <c r="D163" s="9" t="s">
        <v>2</v>
      </c>
      <c r="E163" s="13">
        <v>34585.13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200</v>
      </c>
      <c r="B164" s="9" t="s">
        <v>110</v>
      </c>
      <c r="C164" s="9" t="s">
        <v>70</v>
      </c>
      <c r="D164" s="9" t="s">
        <v>34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201</v>
      </c>
      <c r="B165" s="9" t="s">
        <v>67</v>
      </c>
      <c r="C165" s="9" t="s">
        <v>70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202</v>
      </c>
      <c r="B166" s="9" t="s">
        <v>111</v>
      </c>
      <c r="C166" s="9" t="s">
        <v>76</v>
      </c>
      <c r="D166" s="31">
        <f>E163/E2</f>
        <v>8.934856012049156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8" t="s">
        <v>203</v>
      </c>
      <c r="B167" s="9" t="s">
        <v>109</v>
      </c>
      <c r="C167" s="9" t="s">
        <v>70</v>
      </c>
      <c r="D167" s="9" t="s">
        <v>35</v>
      </c>
      <c r="E167" s="13">
        <v>24873.74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204</v>
      </c>
      <c r="B168" s="9" t="s">
        <v>110</v>
      </c>
      <c r="C168" s="9" t="s">
        <v>70</v>
      </c>
      <c r="D168" s="9" t="s">
        <v>36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15.75">
      <c r="A169" s="28" t="s">
        <v>205</v>
      </c>
      <c r="B169" s="9" t="s">
        <v>67</v>
      </c>
      <c r="C169" s="9" t="s">
        <v>70</v>
      </c>
      <c r="D169" s="9" t="s">
        <v>12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206</v>
      </c>
      <c r="B170" s="9" t="s">
        <v>111</v>
      </c>
      <c r="C170" s="9" t="s">
        <v>76</v>
      </c>
      <c r="D170" s="31">
        <f>E167/E2</f>
        <v>6.425978025271197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31.5">
      <c r="A171" s="28" t="s">
        <v>207</v>
      </c>
      <c r="B171" s="9" t="s">
        <v>109</v>
      </c>
      <c r="C171" s="9" t="s">
        <v>70</v>
      </c>
      <c r="D171" s="9" t="s">
        <v>37</v>
      </c>
      <c r="E171" s="13">
        <v>13183.98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208</v>
      </c>
      <c r="B172" s="9" t="s">
        <v>110</v>
      </c>
      <c r="C172" s="9" t="s">
        <v>70</v>
      </c>
      <c r="D172" s="9" t="s">
        <v>38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15.75">
      <c r="A173" s="28" t="s">
        <v>209</v>
      </c>
      <c r="B173" s="9" t="s">
        <v>67</v>
      </c>
      <c r="C173" s="9" t="s">
        <v>70</v>
      </c>
      <c r="D173" s="9" t="s">
        <v>12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 t="s">
        <v>210</v>
      </c>
      <c r="B174" s="9" t="s">
        <v>111</v>
      </c>
      <c r="C174" s="9" t="s">
        <v>76</v>
      </c>
      <c r="D174" s="31">
        <f>E171/E2</f>
        <v>3.406000294512001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31.5">
      <c r="A175" s="28" t="s">
        <v>211</v>
      </c>
      <c r="B175" s="9" t="s">
        <v>109</v>
      </c>
      <c r="C175" s="9" t="s">
        <v>70</v>
      </c>
      <c r="D175" s="9" t="s">
        <v>39</v>
      </c>
      <c r="E175" s="13">
        <v>6214.59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 t="s">
        <v>212</v>
      </c>
      <c r="B176" s="9" t="s">
        <v>110</v>
      </c>
      <c r="C176" s="9" t="s">
        <v>70</v>
      </c>
      <c r="D176" s="9" t="s">
        <v>27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15.75">
      <c r="A177" s="28" t="s">
        <v>213</v>
      </c>
      <c r="B177" s="9" t="s">
        <v>67</v>
      </c>
      <c r="C177" s="9" t="s">
        <v>70</v>
      </c>
      <c r="D177" s="9" t="s">
        <v>12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214</v>
      </c>
      <c r="B178" s="9" t="s">
        <v>111</v>
      </c>
      <c r="C178" s="9" t="s">
        <v>76</v>
      </c>
      <c r="D178" s="31">
        <f>E175/E2</f>
        <v>1.6055011741728475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31.5">
      <c r="A179" s="28" t="s">
        <v>215</v>
      </c>
      <c r="B179" s="9" t="s">
        <v>109</v>
      </c>
      <c r="C179" s="9" t="s">
        <v>70</v>
      </c>
      <c r="D179" s="9" t="s">
        <v>40</v>
      </c>
      <c r="E179" s="13">
        <v>3840.62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216</v>
      </c>
      <c r="B180" s="9" t="s">
        <v>110</v>
      </c>
      <c r="C180" s="9" t="s">
        <v>70</v>
      </c>
      <c r="D180" s="9" t="s">
        <v>34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15.75">
      <c r="A181" s="28" t="s">
        <v>217</v>
      </c>
      <c r="B181" s="9" t="s">
        <v>67</v>
      </c>
      <c r="C181" s="9" t="s">
        <v>70</v>
      </c>
      <c r="D181" s="9" t="s">
        <v>12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218</v>
      </c>
      <c r="B182" s="9" t="s">
        <v>111</v>
      </c>
      <c r="C182" s="9" t="s">
        <v>76</v>
      </c>
      <c r="D182" s="31">
        <f>E179/E2</f>
        <v>0.9922005988410695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31.5">
      <c r="A183" s="28" t="s">
        <v>356</v>
      </c>
      <c r="B183" s="9" t="s">
        <v>109</v>
      </c>
      <c r="C183" s="9" t="s">
        <v>70</v>
      </c>
      <c r="D183" s="9" t="s">
        <v>338</v>
      </c>
      <c r="E183" s="13">
        <v>2642.99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357</v>
      </c>
      <c r="B184" s="9" t="s">
        <v>110</v>
      </c>
      <c r="C184" s="9" t="s">
        <v>70</v>
      </c>
      <c r="D184" s="9" t="s">
        <v>38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15.75">
      <c r="A185" s="28" t="s">
        <v>358</v>
      </c>
      <c r="B185" s="9" t="s">
        <v>67</v>
      </c>
      <c r="C185" s="9" t="s">
        <v>70</v>
      </c>
      <c r="D185" s="9" t="s">
        <v>12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359</v>
      </c>
      <c r="B186" s="9" t="s">
        <v>111</v>
      </c>
      <c r="C186" s="9" t="s">
        <v>76</v>
      </c>
      <c r="D186" s="31">
        <f>E183/E2</f>
        <v>0.6828002407764783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1.5">
      <c r="A187" s="28" t="s">
        <v>360</v>
      </c>
      <c r="B187" s="9" t="s">
        <v>109</v>
      </c>
      <c r="C187" s="9" t="s">
        <v>70</v>
      </c>
      <c r="D187" s="31" t="s">
        <v>337</v>
      </c>
      <c r="E187" s="13">
        <v>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361</v>
      </c>
      <c r="B188" s="9" t="s">
        <v>110</v>
      </c>
      <c r="C188" s="9" t="s">
        <v>70</v>
      </c>
      <c r="D188" s="31" t="s">
        <v>34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.75">
      <c r="A189" s="28" t="s">
        <v>362</v>
      </c>
      <c r="B189" s="9" t="s">
        <v>67</v>
      </c>
      <c r="C189" s="9" t="s">
        <v>70</v>
      </c>
      <c r="D189" s="31" t="s">
        <v>12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363</v>
      </c>
      <c r="B190" s="9" t="s">
        <v>111</v>
      </c>
      <c r="C190" s="9" t="s">
        <v>76</v>
      </c>
      <c r="D190" s="31">
        <f>E187/E2</f>
        <v>0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1.5">
      <c r="A191" s="28" t="s">
        <v>364</v>
      </c>
      <c r="B191" s="9" t="s">
        <v>109</v>
      </c>
      <c r="C191" s="9" t="s">
        <v>70</v>
      </c>
      <c r="D191" s="31" t="s">
        <v>339</v>
      </c>
      <c r="E191" s="13">
        <v>0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365</v>
      </c>
      <c r="B192" s="9" t="s">
        <v>110</v>
      </c>
      <c r="C192" s="9" t="s">
        <v>70</v>
      </c>
      <c r="D192" s="31" t="s">
        <v>27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.75">
      <c r="A193" s="28" t="s">
        <v>366</v>
      </c>
      <c r="B193" s="9" t="s">
        <v>67</v>
      </c>
      <c r="C193" s="9" t="s">
        <v>70</v>
      </c>
      <c r="D193" s="31" t="s">
        <v>12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367</v>
      </c>
      <c r="B194" s="9" t="s">
        <v>111</v>
      </c>
      <c r="C194" s="9" t="s">
        <v>76</v>
      </c>
      <c r="D194" s="31">
        <f>E191/E2</f>
        <v>0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1.5">
      <c r="A195" s="28" t="s">
        <v>368</v>
      </c>
      <c r="B195" s="9" t="s">
        <v>109</v>
      </c>
      <c r="C195" s="9" t="s">
        <v>70</v>
      </c>
      <c r="D195" s="31" t="s">
        <v>336</v>
      </c>
      <c r="E195" s="13">
        <f>2939.28+711.91</f>
        <v>3651.19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369</v>
      </c>
      <c r="B196" s="9" t="s">
        <v>110</v>
      </c>
      <c r="C196" s="9" t="s">
        <v>70</v>
      </c>
      <c r="D196" s="31" t="s">
        <v>27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.75">
      <c r="A197" s="28" t="s">
        <v>370</v>
      </c>
      <c r="B197" s="9" t="s">
        <v>67</v>
      </c>
      <c r="C197" s="9" t="s">
        <v>70</v>
      </c>
      <c r="D197" s="31" t="s">
        <v>12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371</v>
      </c>
      <c r="B198" s="9" t="s">
        <v>111</v>
      </c>
      <c r="C198" s="9" t="s">
        <v>76</v>
      </c>
      <c r="D198" s="31">
        <f>E195/E2</f>
        <v>0.9432625212810756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1.5">
      <c r="A199" s="28"/>
      <c r="B199" s="9" t="s">
        <v>109</v>
      </c>
      <c r="C199" s="9" t="s">
        <v>70</v>
      </c>
      <c r="D199" s="31" t="s">
        <v>381</v>
      </c>
      <c r="E199" s="13">
        <v>2496.42</v>
      </c>
      <c r="F199" s="33" t="s">
        <v>380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/>
      <c r="B200" s="9" t="s">
        <v>110</v>
      </c>
      <c r="C200" s="9" t="s">
        <v>70</v>
      </c>
      <c r="D200" s="31" t="s">
        <v>27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15.75">
      <c r="A201" s="28"/>
      <c r="B201" s="9" t="s">
        <v>67</v>
      </c>
      <c r="C201" s="9" t="s">
        <v>70</v>
      </c>
      <c r="D201" s="31" t="s">
        <v>12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/>
      <c r="B202" s="9" t="s">
        <v>111</v>
      </c>
      <c r="C202" s="9" t="s">
        <v>76</v>
      </c>
      <c r="D202" s="31">
        <v>3.64</v>
      </c>
      <c r="E202" s="13"/>
      <c r="F202" s="3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31.5">
      <c r="A203" s="28" t="s">
        <v>372</v>
      </c>
      <c r="B203" s="9" t="s">
        <v>109</v>
      </c>
      <c r="C203" s="9" t="s">
        <v>70</v>
      </c>
      <c r="D203" s="9" t="s">
        <v>333</v>
      </c>
      <c r="E203" s="13">
        <v>7441.75</v>
      </c>
      <c r="F203" s="34"/>
      <c r="G203" s="35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373</v>
      </c>
      <c r="B204" s="9" t="s">
        <v>110</v>
      </c>
      <c r="C204" s="9" t="s">
        <v>70</v>
      </c>
      <c r="D204" s="9" t="s">
        <v>27</v>
      </c>
      <c r="E204" s="13"/>
      <c r="F204" s="3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15.75">
      <c r="A205" s="28" t="s">
        <v>374</v>
      </c>
      <c r="B205" s="9" t="s">
        <v>67</v>
      </c>
      <c r="C205" s="9" t="s">
        <v>70</v>
      </c>
      <c r="D205" s="9" t="s">
        <v>12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375</v>
      </c>
      <c r="B206" s="9" t="s">
        <v>111</v>
      </c>
      <c r="C206" s="9" t="s">
        <v>76</v>
      </c>
      <c r="D206" s="31">
        <f>E203/E2</f>
        <v>1.922530426448211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47.25">
      <c r="A207" s="24" t="s">
        <v>219</v>
      </c>
      <c r="B207" s="25" t="s">
        <v>107</v>
      </c>
      <c r="C207" s="25" t="s">
        <v>70</v>
      </c>
      <c r="D207" s="25" t="s">
        <v>41</v>
      </c>
      <c r="E207" s="26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220</v>
      </c>
      <c r="B208" s="9" t="s">
        <v>108</v>
      </c>
      <c r="C208" s="9" t="s">
        <v>76</v>
      </c>
      <c r="D208" s="9">
        <f>E209+E213+E217+E221+E225+E229+E237+E241+E245+E249+E233</f>
        <v>94357.06999999999</v>
      </c>
      <c r="E208" s="26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 t="s">
        <v>221</v>
      </c>
      <c r="B209" s="9" t="s">
        <v>109</v>
      </c>
      <c r="C209" s="9" t="s">
        <v>70</v>
      </c>
      <c r="D209" s="9" t="s">
        <v>42</v>
      </c>
      <c r="E209" s="26">
        <v>3022.8</v>
      </c>
      <c r="F209" s="13">
        <v>1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 t="s">
        <v>222</v>
      </c>
      <c r="B210" s="9" t="s">
        <v>110</v>
      </c>
      <c r="C210" s="9" t="s">
        <v>70</v>
      </c>
      <c r="D210" s="9" t="s">
        <v>43</v>
      </c>
      <c r="E210" s="26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 t="s">
        <v>223</v>
      </c>
      <c r="B211" s="9" t="s">
        <v>67</v>
      </c>
      <c r="C211" s="9" t="s">
        <v>70</v>
      </c>
      <c r="D211" s="9" t="s">
        <v>22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224</v>
      </c>
      <c r="B212" s="9" t="s">
        <v>111</v>
      </c>
      <c r="C212" s="9" t="s">
        <v>76</v>
      </c>
      <c r="D212" s="31">
        <v>251.9</v>
      </c>
      <c r="E212" s="26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1.5">
      <c r="A213" s="28"/>
      <c r="B213" s="9" t="s">
        <v>109</v>
      </c>
      <c r="C213" s="9" t="s">
        <v>70</v>
      </c>
      <c r="D213" s="9" t="s">
        <v>396</v>
      </c>
      <c r="E213" s="26">
        <v>4246.2</v>
      </c>
      <c r="F213" s="13">
        <v>1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/>
      <c r="B214" s="9" t="s">
        <v>110</v>
      </c>
      <c r="C214" s="9" t="s">
        <v>70</v>
      </c>
      <c r="D214" s="9" t="s">
        <v>43</v>
      </c>
      <c r="E214" s="26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.75">
      <c r="A215" s="28"/>
      <c r="B215" s="9" t="s">
        <v>67</v>
      </c>
      <c r="C215" s="9" t="s">
        <v>70</v>
      </c>
      <c r="D215" s="9" t="s">
        <v>22</v>
      </c>
      <c r="E215" s="26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/>
      <c r="B216" s="9" t="s">
        <v>111</v>
      </c>
      <c r="C216" s="9" t="s">
        <v>76</v>
      </c>
      <c r="D216" s="31">
        <v>353.85</v>
      </c>
      <c r="E216" s="26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31.5">
      <c r="A217" s="28" t="s">
        <v>225</v>
      </c>
      <c r="B217" s="9" t="s">
        <v>109</v>
      </c>
      <c r="C217" s="9" t="s">
        <v>70</v>
      </c>
      <c r="D217" s="9" t="s">
        <v>44</v>
      </c>
      <c r="E217" s="13">
        <v>8449.23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226</v>
      </c>
      <c r="B218" s="9" t="s">
        <v>110</v>
      </c>
      <c r="C218" s="9" t="s">
        <v>70</v>
      </c>
      <c r="D218" s="9" t="s">
        <v>27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.75">
      <c r="A219" s="28" t="s">
        <v>227</v>
      </c>
      <c r="B219" s="9" t="s">
        <v>67</v>
      </c>
      <c r="C219" s="9" t="s">
        <v>70</v>
      </c>
      <c r="D219" s="9" t="s">
        <v>12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228</v>
      </c>
      <c r="B220" s="9" t="s">
        <v>111</v>
      </c>
      <c r="C220" s="9" t="s">
        <v>76</v>
      </c>
      <c r="D220" s="31">
        <f>E217/E2</f>
        <v>2.1828066993729993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31.5">
      <c r="A221" s="28" t="s">
        <v>229</v>
      </c>
      <c r="B221" s="9" t="s">
        <v>109</v>
      </c>
      <c r="C221" s="9" t="s">
        <v>70</v>
      </c>
      <c r="D221" s="9" t="s">
        <v>45</v>
      </c>
      <c r="E221" s="13">
        <f>73.94+1155.88</f>
        <v>1229.8200000000002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230</v>
      </c>
      <c r="B222" s="9" t="s">
        <v>110</v>
      </c>
      <c r="C222" s="9" t="s">
        <v>70</v>
      </c>
      <c r="D222" s="9" t="s">
        <v>27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15.75">
      <c r="A223" s="28" t="s">
        <v>231</v>
      </c>
      <c r="B223" s="9" t="s">
        <v>67</v>
      </c>
      <c r="C223" s="9" t="s">
        <v>70</v>
      </c>
      <c r="D223" s="9" t="s">
        <v>12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232</v>
      </c>
      <c r="B224" s="9" t="s">
        <v>111</v>
      </c>
      <c r="C224" s="9" t="s">
        <v>76</v>
      </c>
      <c r="D224" s="31">
        <f>E221/E2</f>
        <v>0.31771644694521306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31.5">
      <c r="A225" s="28" t="s">
        <v>233</v>
      </c>
      <c r="B225" s="9" t="s">
        <v>109</v>
      </c>
      <c r="C225" s="9" t="s">
        <v>70</v>
      </c>
      <c r="D225" s="9" t="s">
        <v>46</v>
      </c>
      <c r="E225" s="13">
        <f>91.35+11600.82+124.24</f>
        <v>11816.41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234</v>
      </c>
      <c r="B226" s="9" t="s">
        <v>110</v>
      </c>
      <c r="C226" s="9" t="s">
        <v>70</v>
      </c>
      <c r="D226" s="9" t="s">
        <v>27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15.75">
      <c r="A227" s="28" t="s">
        <v>235</v>
      </c>
      <c r="B227" s="9" t="s">
        <v>67</v>
      </c>
      <c r="C227" s="9" t="s">
        <v>70</v>
      </c>
      <c r="D227" s="9" t="s">
        <v>12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236</v>
      </c>
      <c r="B228" s="9" t="s">
        <v>111</v>
      </c>
      <c r="C228" s="9" t="s">
        <v>76</v>
      </c>
      <c r="D228" s="31">
        <f>E225/E2</f>
        <v>3.0526969807352984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31.5">
      <c r="A229" s="28" t="s">
        <v>237</v>
      </c>
      <c r="B229" s="9" t="s">
        <v>109</v>
      </c>
      <c r="C229" s="9" t="s">
        <v>70</v>
      </c>
      <c r="D229" s="9" t="s">
        <v>324</v>
      </c>
      <c r="E229" s="13">
        <f>158.81+91.35+395.32+877.89+737.4</f>
        <v>2260.77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238</v>
      </c>
      <c r="B230" s="9" t="s">
        <v>110</v>
      </c>
      <c r="C230" s="9" t="s">
        <v>70</v>
      </c>
      <c r="D230" s="9" t="s">
        <v>27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15.75">
      <c r="A231" s="28" t="s">
        <v>240</v>
      </c>
      <c r="B231" s="9" t="s">
        <v>67</v>
      </c>
      <c r="C231" s="9" t="s">
        <v>70</v>
      </c>
      <c r="D231" s="9" t="s">
        <v>12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241</v>
      </c>
      <c r="B232" s="9" t="s">
        <v>111</v>
      </c>
      <c r="C232" s="9" t="s">
        <v>76</v>
      </c>
      <c r="D232" s="31">
        <f>E229/E2</f>
        <v>0.584056050284049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31.5">
      <c r="A233" s="28"/>
      <c r="B233" s="9" t="s">
        <v>109</v>
      </c>
      <c r="C233" s="9" t="s">
        <v>70</v>
      </c>
      <c r="D233" s="9" t="s">
        <v>395</v>
      </c>
      <c r="E233" s="13">
        <f>11454.15+387.07+592.97+1892.04</f>
        <v>14326.23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/>
      <c r="B234" s="9" t="s">
        <v>110</v>
      </c>
      <c r="C234" s="9" t="s">
        <v>70</v>
      </c>
      <c r="D234" s="9" t="s">
        <v>27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15.75">
      <c r="A235" s="28"/>
      <c r="B235" s="9" t="s">
        <v>67</v>
      </c>
      <c r="C235" s="9" t="s">
        <v>70</v>
      </c>
      <c r="D235" s="9" t="s">
        <v>12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/>
      <c r="B236" s="9" t="s">
        <v>111</v>
      </c>
      <c r="C236" s="9" t="s">
        <v>76</v>
      </c>
      <c r="D236" s="31">
        <f>E233/E2</f>
        <v>3.7010935695629597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31.5">
      <c r="A237" s="28" t="s">
        <v>242</v>
      </c>
      <c r="B237" s="9" t="s">
        <v>109</v>
      </c>
      <c r="C237" s="9" t="s">
        <v>70</v>
      </c>
      <c r="D237" s="9" t="s">
        <v>47</v>
      </c>
      <c r="E237" s="13">
        <f>119.64+5789.33+1300.37</f>
        <v>7209.34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239</v>
      </c>
      <c r="B238" s="9" t="s">
        <v>110</v>
      </c>
      <c r="C238" s="9" t="s">
        <v>70</v>
      </c>
      <c r="D238" s="9" t="s">
        <v>27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15.75">
      <c r="A239" s="28" t="s">
        <v>243</v>
      </c>
      <c r="B239" s="9" t="s">
        <v>67</v>
      </c>
      <c r="C239" s="9" t="s">
        <v>70</v>
      </c>
      <c r="D239" s="9" t="s">
        <v>12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244</v>
      </c>
      <c r="B240" s="9" t="s">
        <v>111</v>
      </c>
      <c r="C240" s="9" t="s">
        <v>76</v>
      </c>
      <c r="D240" s="31">
        <f>E237/E2</f>
        <v>1.8624887297490706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31.5">
      <c r="A241" s="28" t="s">
        <v>245</v>
      </c>
      <c r="B241" s="9" t="s">
        <v>109</v>
      </c>
      <c r="C241" s="9" t="s">
        <v>70</v>
      </c>
      <c r="D241" s="9" t="s">
        <v>48</v>
      </c>
      <c r="E241" s="13">
        <v>409.74</v>
      </c>
      <c r="F241" s="13" t="s">
        <v>334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246</v>
      </c>
      <c r="B242" s="9" t="s">
        <v>110</v>
      </c>
      <c r="C242" s="9" t="s">
        <v>70</v>
      </c>
      <c r="D242" s="9" t="s">
        <v>27</v>
      </c>
      <c r="E242" s="13"/>
      <c r="F242" s="13" t="s">
        <v>12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15.75">
      <c r="A243" s="28" t="s">
        <v>247</v>
      </c>
      <c r="B243" s="9" t="s">
        <v>67</v>
      </c>
      <c r="C243" s="9" t="s">
        <v>70</v>
      </c>
      <c r="D243" s="9" t="s">
        <v>12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248</v>
      </c>
      <c r="B244" s="9" t="s">
        <v>111</v>
      </c>
      <c r="C244" s="9" t="s">
        <v>76</v>
      </c>
      <c r="D244" s="31">
        <f>E241/E2</f>
        <v>0.10585381354290188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31.5">
      <c r="A245" s="28" t="s">
        <v>249</v>
      </c>
      <c r="B245" s="9" t="s">
        <v>109</v>
      </c>
      <c r="C245" s="9" t="s">
        <v>70</v>
      </c>
      <c r="D245" s="9" t="s">
        <v>49</v>
      </c>
      <c r="E245" s="13">
        <f>18381.96+2742.17+3334.71+2828.27+1583.22+784.95+2146.78</f>
        <v>31802.059999999998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250</v>
      </c>
      <c r="B246" s="9" t="s">
        <v>110</v>
      </c>
      <c r="C246" s="9" t="s">
        <v>70</v>
      </c>
      <c r="D246" s="9" t="s">
        <v>27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15.75">
      <c r="A247" s="28" t="s">
        <v>251</v>
      </c>
      <c r="B247" s="9" t="s">
        <v>67</v>
      </c>
      <c r="C247" s="9" t="s">
        <v>70</v>
      </c>
      <c r="D247" s="9" t="s">
        <v>12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252</v>
      </c>
      <c r="B248" s="9" t="s">
        <v>111</v>
      </c>
      <c r="C248" s="9" t="s">
        <v>76</v>
      </c>
      <c r="D248" s="31">
        <f>E245/E2</f>
        <v>8.215866963245418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31.5">
      <c r="A249" s="28"/>
      <c r="B249" s="9" t="s">
        <v>109</v>
      </c>
      <c r="C249" s="9" t="s">
        <v>70</v>
      </c>
      <c r="D249" s="31" t="s">
        <v>382</v>
      </c>
      <c r="E249" s="13">
        <v>9584.47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/>
      <c r="B250" s="9" t="s">
        <v>110</v>
      </c>
      <c r="C250" s="9" t="s">
        <v>70</v>
      </c>
      <c r="D250" s="31" t="s">
        <v>27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9" t="s">
        <v>67</v>
      </c>
      <c r="C251" s="9" t="s">
        <v>70</v>
      </c>
      <c r="D251" s="31" t="s">
        <v>12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/>
      <c r="B252" s="9" t="s">
        <v>111</v>
      </c>
      <c r="C252" s="9" t="s">
        <v>76</v>
      </c>
      <c r="D252" s="31">
        <f>E249/E2</f>
        <v>2.4760889839594293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47.25">
      <c r="A253" s="24" t="s">
        <v>287</v>
      </c>
      <c r="B253" s="25" t="s">
        <v>107</v>
      </c>
      <c r="C253" s="25" t="s">
        <v>70</v>
      </c>
      <c r="D253" s="25" t="s">
        <v>50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8.75">
      <c r="A254" s="28" t="s">
        <v>253</v>
      </c>
      <c r="B254" s="9" t="s">
        <v>108</v>
      </c>
      <c r="C254" s="9" t="s">
        <v>76</v>
      </c>
      <c r="D254" s="9">
        <f>E255+E259+E263+E267+E271+E275+E279+E283+E287+E291</f>
        <v>32811.340000000004</v>
      </c>
      <c r="E254" s="13"/>
      <c r="F254" s="36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31.5">
      <c r="A255" s="28" t="s">
        <v>254</v>
      </c>
      <c r="B255" s="9" t="s">
        <v>109</v>
      </c>
      <c r="C255" s="9" t="s">
        <v>70</v>
      </c>
      <c r="D255" s="9" t="s">
        <v>51</v>
      </c>
      <c r="E255" s="13">
        <v>0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15.75">
      <c r="A256" s="28" t="s">
        <v>283</v>
      </c>
      <c r="B256" s="9" t="s">
        <v>110</v>
      </c>
      <c r="C256" s="9" t="s">
        <v>70</v>
      </c>
      <c r="D256" s="9" t="s">
        <v>27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15.75">
      <c r="A257" s="28" t="s">
        <v>255</v>
      </c>
      <c r="B257" s="9" t="s">
        <v>67</v>
      </c>
      <c r="C257" s="9" t="s">
        <v>70</v>
      </c>
      <c r="D257" s="9" t="s">
        <v>12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15.75">
      <c r="A258" s="28" t="s">
        <v>256</v>
      </c>
      <c r="B258" s="9" t="s">
        <v>111</v>
      </c>
      <c r="C258" s="9" t="s">
        <v>76</v>
      </c>
      <c r="D258" s="9">
        <v>0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31.5">
      <c r="A259" s="28" t="s">
        <v>257</v>
      </c>
      <c r="B259" s="9" t="s">
        <v>109</v>
      </c>
      <c r="C259" s="9" t="s">
        <v>70</v>
      </c>
      <c r="D259" s="9" t="s">
        <v>53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15.75">
      <c r="A260" s="28" t="s">
        <v>258</v>
      </c>
      <c r="B260" s="9" t="s">
        <v>110</v>
      </c>
      <c r="C260" s="9" t="s">
        <v>70</v>
      </c>
      <c r="D260" s="9" t="s">
        <v>27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15.75">
      <c r="A261" s="28" t="s">
        <v>259</v>
      </c>
      <c r="B261" s="9" t="s">
        <v>67</v>
      </c>
      <c r="C261" s="9" t="s">
        <v>70</v>
      </c>
      <c r="D261" s="9" t="s">
        <v>12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15.75">
      <c r="A262" s="28" t="s">
        <v>260</v>
      </c>
      <c r="B262" s="9" t="s">
        <v>111</v>
      </c>
      <c r="C262" s="9" t="s">
        <v>76</v>
      </c>
      <c r="D262" s="31">
        <f>E259/E2</f>
        <v>0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31.5">
      <c r="A263" s="28" t="s">
        <v>261</v>
      </c>
      <c r="B263" s="9" t="s">
        <v>109</v>
      </c>
      <c r="C263" s="9" t="s">
        <v>70</v>
      </c>
      <c r="D263" s="9" t="s">
        <v>52</v>
      </c>
      <c r="E263" s="13">
        <v>27868.99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4" customFormat="1" ht="15.75">
      <c r="A264" s="28" t="s">
        <v>262</v>
      </c>
      <c r="B264" s="9" t="s">
        <v>110</v>
      </c>
      <c r="C264" s="9" t="s">
        <v>70</v>
      </c>
      <c r="D264" s="9" t="s">
        <v>27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15.75">
      <c r="A265" s="28" t="s">
        <v>263</v>
      </c>
      <c r="B265" s="9" t="s">
        <v>67</v>
      </c>
      <c r="C265" s="9" t="s">
        <v>70</v>
      </c>
      <c r="D265" s="9" t="s">
        <v>12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15.75">
      <c r="A266" s="28" t="s">
        <v>264</v>
      </c>
      <c r="B266" s="9" t="s">
        <v>111</v>
      </c>
      <c r="C266" s="9" t="s">
        <v>76</v>
      </c>
      <c r="D266" s="31">
        <f>E263/E2</f>
        <v>7.199782474469169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31.5">
      <c r="A267" s="28" t="s">
        <v>265</v>
      </c>
      <c r="B267" s="9" t="s">
        <v>109</v>
      </c>
      <c r="C267" s="9" t="s">
        <v>70</v>
      </c>
      <c r="D267" s="9" t="s">
        <v>288</v>
      </c>
      <c r="E267" s="13">
        <v>0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15.75">
      <c r="A268" s="28" t="s">
        <v>266</v>
      </c>
      <c r="B268" s="9" t="s">
        <v>110</v>
      </c>
      <c r="C268" s="9" t="s">
        <v>70</v>
      </c>
      <c r="D268" s="9" t="s">
        <v>27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15.75">
      <c r="A269" s="28" t="s">
        <v>267</v>
      </c>
      <c r="B269" s="9" t="s">
        <v>67</v>
      </c>
      <c r="C269" s="9" t="s">
        <v>70</v>
      </c>
      <c r="D269" s="9" t="s">
        <v>12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15.75">
      <c r="A270" s="28" t="s">
        <v>268</v>
      </c>
      <c r="B270" s="9" t="s">
        <v>111</v>
      </c>
      <c r="C270" s="9" t="s">
        <v>76</v>
      </c>
      <c r="D270" s="9">
        <v>0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31.5">
      <c r="A271" s="28" t="s">
        <v>269</v>
      </c>
      <c r="B271" s="9" t="s">
        <v>109</v>
      </c>
      <c r="C271" s="9" t="s">
        <v>70</v>
      </c>
      <c r="D271" s="9" t="s">
        <v>340</v>
      </c>
      <c r="E271" s="13">
        <v>0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15.75">
      <c r="A272" s="28" t="s">
        <v>270</v>
      </c>
      <c r="B272" s="9" t="s">
        <v>110</v>
      </c>
      <c r="C272" s="9" t="s">
        <v>70</v>
      </c>
      <c r="D272" s="9" t="s">
        <v>27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15.75">
      <c r="A273" s="28" t="s">
        <v>271</v>
      </c>
      <c r="B273" s="9" t="s">
        <v>67</v>
      </c>
      <c r="C273" s="9" t="s">
        <v>70</v>
      </c>
      <c r="D273" s="9" t="s">
        <v>12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15.75">
      <c r="A274" s="28" t="s">
        <v>272</v>
      </c>
      <c r="B274" s="9" t="s">
        <v>111</v>
      </c>
      <c r="C274" s="9" t="s">
        <v>76</v>
      </c>
      <c r="D274" s="31">
        <f>E271/E2</f>
        <v>0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31.5">
      <c r="A275" s="28" t="s">
        <v>273</v>
      </c>
      <c r="B275" s="9" t="s">
        <v>109</v>
      </c>
      <c r="C275" s="9" t="s">
        <v>70</v>
      </c>
      <c r="D275" s="9" t="s">
        <v>1</v>
      </c>
      <c r="E275" s="13">
        <v>0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15.75">
      <c r="A276" s="28" t="s">
        <v>274</v>
      </c>
      <c r="B276" s="9" t="s">
        <v>110</v>
      </c>
      <c r="C276" s="9" t="s">
        <v>70</v>
      </c>
      <c r="D276" s="9" t="s">
        <v>27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15.75">
      <c r="A277" s="28" t="s">
        <v>275</v>
      </c>
      <c r="B277" s="9" t="s">
        <v>67</v>
      </c>
      <c r="C277" s="9" t="s">
        <v>70</v>
      </c>
      <c r="D277" s="9" t="s">
        <v>12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15.75">
      <c r="A278" s="28" t="s">
        <v>276</v>
      </c>
      <c r="B278" s="9" t="s">
        <v>111</v>
      </c>
      <c r="C278" s="9" t="s">
        <v>76</v>
      </c>
      <c r="D278" s="31">
        <f>E275/E2</f>
        <v>0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31.5">
      <c r="A279" s="28" t="s">
        <v>277</v>
      </c>
      <c r="B279" s="9" t="s">
        <v>109</v>
      </c>
      <c r="C279" s="9" t="s">
        <v>70</v>
      </c>
      <c r="D279" s="9" t="s">
        <v>0</v>
      </c>
      <c r="E279" s="13">
        <v>0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15.75">
      <c r="A280" s="28" t="s">
        <v>278</v>
      </c>
      <c r="B280" s="9" t="s">
        <v>110</v>
      </c>
      <c r="C280" s="9" t="s">
        <v>70</v>
      </c>
      <c r="D280" s="9" t="s">
        <v>27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15.75">
      <c r="A281" s="28" t="s">
        <v>279</v>
      </c>
      <c r="B281" s="9" t="s">
        <v>67</v>
      </c>
      <c r="C281" s="9" t="s">
        <v>70</v>
      </c>
      <c r="D281" s="9" t="s">
        <v>12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15.75">
      <c r="A282" s="28" t="s">
        <v>280</v>
      </c>
      <c r="B282" s="9" t="s">
        <v>111</v>
      </c>
      <c r="C282" s="9" t="s">
        <v>76</v>
      </c>
      <c r="D282" s="31">
        <f>E279/E2</f>
        <v>0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31.5">
      <c r="A283" s="28" t="s">
        <v>282</v>
      </c>
      <c r="B283" s="9" t="s">
        <v>109</v>
      </c>
      <c r="C283" s="9" t="s">
        <v>70</v>
      </c>
      <c r="D283" s="9" t="s">
        <v>54</v>
      </c>
      <c r="E283" s="13">
        <f>3104.03+308.32</f>
        <v>3412.3500000000004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15.75">
      <c r="A284" s="28" t="s">
        <v>284</v>
      </c>
      <c r="B284" s="9" t="s">
        <v>110</v>
      </c>
      <c r="C284" s="9" t="s">
        <v>70</v>
      </c>
      <c r="D284" s="9" t="s">
        <v>27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15.75">
      <c r="A285" s="28" t="s">
        <v>285</v>
      </c>
      <c r="B285" s="9" t="s">
        <v>67</v>
      </c>
      <c r="C285" s="9" t="s">
        <v>70</v>
      </c>
      <c r="D285" s="9" t="s">
        <v>12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15.75">
      <c r="A286" s="28" t="s">
        <v>286</v>
      </c>
      <c r="B286" s="9" t="s">
        <v>111</v>
      </c>
      <c r="C286" s="9" t="s">
        <v>76</v>
      </c>
      <c r="D286" s="31">
        <f>E283/E2</f>
        <v>0.8815596735566975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31.5">
      <c r="A287" s="28" t="s">
        <v>289</v>
      </c>
      <c r="B287" s="9" t="s">
        <v>109</v>
      </c>
      <c r="C287" s="9" t="s">
        <v>70</v>
      </c>
      <c r="D287" s="9" t="s">
        <v>55</v>
      </c>
      <c r="E287" s="13">
        <v>938.52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4" customFormat="1" ht="15.75">
      <c r="A288" s="28" t="s">
        <v>290</v>
      </c>
      <c r="B288" s="9" t="s">
        <v>110</v>
      </c>
      <c r="C288" s="9" t="s">
        <v>70</v>
      </c>
      <c r="D288" s="9" t="s">
        <v>27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4" customFormat="1" ht="15.75">
      <c r="A289" s="28" t="s">
        <v>291</v>
      </c>
      <c r="B289" s="9" t="s">
        <v>67</v>
      </c>
      <c r="C289" s="9" t="s">
        <v>70</v>
      </c>
      <c r="D289" s="9" t="s">
        <v>12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4" customFormat="1" ht="15.75">
      <c r="A290" s="28" t="s">
        <v>292</v>
      </c>
      <c r="B290" s="9" t="s">
        <v>111</v>
      </c>
      <c r="C290" s="9" t="s">
        <v>76</v>
      </c>
      <c r="D290" s="31">
        <f>E287/E2</f>
        <v>0.24246088028087145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4" customFormat="1" ht="31.5">
      <c r="A291" s="28" t="s">
        <v>376</v>
      </c>
      <c r="B291" s="9" t="s">
        <v>109</v>
      </c>
      <c r="C291" s="9" t="s">
        <v>70</v>
      </c>
      <c r="D291" s="9" t="s">
        <v>56</v>
      </c>
      <c r="E291" s="13">
        <f>591.48</f>
        <v>591.48</v>
      </c>
      <c r="F291" s="13" t="s">
        <v>335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14" customFormat="1" ht="15.75">
      <c r="A292" s="28" t="s">
        <v>377</v>
      </c>
      <c r="B292" s="9" t="s">
        <v>110</v>
      </c>
      <c r="C292" s="9" t="s">
        <v>70</v>
      </c>
      <c r="D292" s="9" t="s">
        <v>27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14" customFormat="1" ht="15.75">
      <c r="A293" s="28" t="s">
        <v>378</v>
      </c>
      <c r="B293" s="9" t="s">
        <v>67</v>
      </c>
      <c r="C293" s="9" t="s">
        <v>70</v>
      </c>
      <c r="D293" s="9" t="s">
        <v>325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14" customFormat="1" ht="15.75">
      <c r="A294" s="28" t="s">
        <v>379</v>
      </c>
      <c r="B294" s="9" t="s">
        <v>111</v>
      </c>
      <c r="C294" s="9" t="s">
        <v>76</v>
      </c>
      <c r="D294" s="31">
        <f>E291/E2</f>
        <v>0.15280522681299263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14" customFormat="1" ht="15.75">
      <c r="A295" s="28"/>
      <c r="B295" s="25" t="s">
        <v>281</v>
      </c>
      <c r="C295" s="9" t="s">
        <v>76</v>
      </c>
      <c r="D295" s="37">
        <f>SUM(D130,D28,D34,D60,D66,D88,D106,D112,D118,D124,D140,D150,D208,D254)</f>
        <v>738610.0399999998</v>
      </c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4" ht="15.75">
      <c r="A296" s="39" t="s">
        <v>293</v>
      </c>
      <c r="B296" s="39"/>
      <c r="C296" s="39"/>
      <c r="D296" s="39"/>
    </row>
    <row r="297" spans="1:4" ht="15.75">
      <c r="A297" s="7" t="s">
        <v>294</v>
      </c>
      <c r="B297" s="8" t="s">
        <v>295</v>
      </c>
      <c r="C297" s="8" t="s">
        <v>296</v>
      </c>
      <c r="D297" s="8">
        <v>2</v>
      </c>
    </row>
    <row r="298" spans="1:4" ht="15.75">
      <c r="A298" s="7" t="s">
        <v>297</v>
      </c>
      <c r="B298" s="8" t="s">
        <v>298</v>
      </c>
      <c r="C298" s="8" t="s">
        <v>296</v>
      </c>
      <c r="D298" s="8">
        <v>2</v>
      </c>
    </row>
    <row r="299" spans="1:4" ht="31.5">
      <c r="A299" s="7" t="s">
        <v>299</v>
      </c>
      <c r="B299" s="8" t="s">
        <v>300</v>
      </c>
      <c r="C299" s="8" t="s">
        <v>296</v>
      </c>
      <c r="D299" s="8">
        <v>0</v>
      </c>
    </row>
    <row r="300" spans="1:4" ht="15.75">
      <c r="A300" s="7" t="s">
        <v>301</v>
      </c>
      <c r="B300" s="8" t="s">
        <v>302</v>
      </c>
      <c r="C300" s="8" t="s">
        <v>76</v>
      </c>
      <c r="D300" s="8">
        <v>-35914.95</v>
      </c>
    </row>
    <row r="301" spans="1:4" ht="15.75">
      <c r="A301" s="39" t="s">
        <v>303</v>
      </c>
      <c r="B301" s="39"/>
      <c r="C301" s="39"/>
      <c r="D301" s="39"/>
    </row>
    <row r="302" spans="1:4" ht="15.75">
      <c r="A302" s="7" t="s">
        <v>304</v>
      </c>
      <c r="B302" s="8" t="s">
        <v>75</v>
      </c>
      <c r="C302" s="8" t="s">
        <v>76</v>
      </c>
      <c r="D302" s="8">
        <v>0</v>
      </c>
    </row>
    <row r="303" spans="1:4" ht="31.5">
      <c r="A303" s="7" t="s">
        <v>305</v>
      </c>
      <c r="B303" s="8" t="s">
        <v>77</v>
      </c>
      <c r="C303" s="8" t="s">
        <v>76</v>
      </c>
      <c r="D303" s="8">
        <v>0</v>
      </c>
    </row>
    <row r="304" spans="1:4" ht="15.75">
      <c r="A304" s="7" t="s">
        <v>306</v>
      </c>
      <c r="B304" s="8" t="s">
        <v>79</v>
      </c>
      <c r="C304" s="8" t="s">
        <v>76</v>
      </c>
      <c r="D304" s="8">
        <v>0</v>
      </c>
    </row>
    <row r="305" spans="1:4" ht="15.75">
      <c r="A305" s="7" t="s">
        <v>307</v>
      </c>
      <c r="B305" s="8" t="s">
        <v>102</v>
      </c>
      <c r="C305" s="8" t="s">
        <v>76</v>
      </c>
      <c r="D305" s="8">
        <v>0</v>
      </c>
    </row>
    <row r="306" spans="1:4" ht="31.5">
      <c r="A306" s="7" t="s">
        <v>308</v>
      </c>
      <c r="B306" s="8" t="s">
        <v>309</v>
      </c>
      <c r="C306" s="8" t="s">
        <v>76</v>
      </c>
      <c r="D306" s="8">
        <v>0</v>
      </c>
    </row>
    <row r="307" spans="1:4" ht="15.75">
      <c r="A307" s="7" t="s">
        <v>310</v>
      </c>
      <c r="B307" s="8" t="s">
        <v>104</v>
      </c>
      <c r="C307" s="8" t="s">
        <v>76</v>
      </c>
      <c r="D307" s="8">
        <v>0</v>
      </c>
    </row>
    <row r="308" spans="1:4" ht="15.75">
      <c r="A308" s="39" t="s">
        <v>311</v>
      </c>
      <c r="B308" s="39"/>
      <c r="C308" s="39"/>
      <c r="D308" s="39"/>
    </row>
    <row r="309" spans="1:4" ht="15.75">
      <c r="A309" s="7" t="s">
        <v>312</v>
      </c>
      <c r="B309" s="8" t="s">
        <v>295</v>
      </c>
      <c r="C309" s="8" t="s">
        <v>296</v>
      </c>
      <c r="D309" s="8">
        <v>0</v>
      </c>
    </row>
    <row r="310" spans="1:4" ht="15.75">
      <c r="A310" s="7" t="s">
        <v>313</v>
      </c>
      <c r="B310" s="8" t="s">
        <v>298</v>
      </c>
      <c r="C310" s="8" t="s">
        <v>296</v>
      </c>
      <c r="D310" s="8">
        <v>0</v>
      </c>
    </row>
    <row r="311" spans="1:4" ht="15.75">
      <c r="A311" s="7" t="s">
        <v>314</v>
      </c>
      <c r="B311" s="8" t="s">
        <v>315</v>
      </c>
      <c r="C311" s="8" t="s">
        <v>296</v>
      </c>
      <c r="D311" s="8">
        <v>0</v>
      </c>
    </row>
    <row r="312" spans="1:4" ht="15.75">
      <c r="A312" s="7" t="s">
        <v>316</v>
      </c>
      <c r="B312" s="8" t="s">
        <v>302</v>
      </c>
      <c r="C312" s="8" t="s">
        <v>76</v>
      </c>
      <c r="D312" s="8">
        <v>0</v>
      </c>
    </row>
    <row r="313" spans="1:4" ht="15.75">
      <c r="A313" s="39" t="s">
        <v>317</v>
      </c>
      <c r="B313" s="39"/>
      <c r="C313" s="39"/>
      <c r="D313" s="39"/>
    </row>
    <row r="314" spans="1:4" ht="15.75">
      <c r="A314" s="7" t="s">
        <v>318</v>
      </c>
      <c r="B314" s="8" t="s">
        <v>319</v>
      </c>
      <c r="C314" s="8" t="s">
        <v>296</v>
      </c>
      <c r="D314" s="8">
        <v>8</v>
      </c>
    </row>
    <row r="315" spans="1:4" ht="15.75">
      <c r="A315" s="7" t="s">
        <v>320</v>
      </c>
      <c r="B315" s="8" t="s">
        <v>321</v>
      </c>
      <c r="C315" s="8" t="s">
        <v>296</v>
      </c>
      <c r="D315" s="8">
        <v>4</v>
      </c>
    </row>
    <row r="316" spans="1:4" ht="31.5">
      <c r="A316" s="7" t="s">
        <v>322</v>
      </c>
      <c r="B316" s="8" t="s">
        <v>323</v>
      </c>
      <c r="C316" s="8" t="s">
        <v>76</v>
      </c>
      <c r="D316" s="8">
        <v>28250.72</v>
      </c>
    </row>
  </sheetData>
  <sheetProtection/>
  <mergeCells count="8">
    <mergeCell ref="F141:F142"/>
    <mergeCell ref="A313:D313"/>
    <mergeCell ref="A2:D2"/>
    <mergeCell ref="A26:D26"/>
    <mergeCell ref="A8:D8"/>
    <mergeCell ref="A296:D296"/>
    <mergeCell ref="A301:D301"/>
    <mergeCell ref="A308:D30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2017-04-06T07:04:49Z</dcterms:modified>
  <cp:category/>
  <cp:version/>
  <cp:contentType/>
  <cp:contentStatus/>
</cp:coreProperties>
</file>