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форме'!$A$1:$D$210</definedName>
  </definedNames>
  <calcPr fullCalcOnLoad="1"/>
</workbook>
</file>

<file path=xl/sharedStrings.xml><?xml version="1.0" encoding="utf-8"?>
<sst xmlns="http://schemas.openxmlformats.org/spreadsheetml/2006/main" count="752" uniqueCount="311">
  <si>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</si>
  <si>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</si>
  <si>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</si>
  <si>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</si>
  <si>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</si>
  <si>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</si>
  <si>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</si>
  <si>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</si>
  <si>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</si>
  <si>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</si>
  <si>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</si>
  <si>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</si>
  <si>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</si>
  <si>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</si>
  <si>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</si>
  <si>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</si>
  <si>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</si>
  <si>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</si>
  <si>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</si>
  <si>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</si>
  <si>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</si>
  <si>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</si>
  <si>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</si>
  <si>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</si>
  <si>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</si>
  <si>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</si>
  <si>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</si>
  <si>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</si>
  <si>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</si>
  <si>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</si>
  <si>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</si>
  <si>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</si>
  <si>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</si>
  <si>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</si>
  <si>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</si>
  <si>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</si>
  <si>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</si>
  <si>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</si>
  <si>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</si>
  <si>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</si>
  <si>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</si>
  <si>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</si>
  <si>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</si>
  <si>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</si>
  <si>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</si>
  <si>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</si>
  <si>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</si>
  <si>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</si>
  <si>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</si>
  <si>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</si>
  <si>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</si>
  <si>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</si>
  <si>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</si>
  <si>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</si>
  <si>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</si>
  <si>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</si>
  <si>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</si>
  <si>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</si>
  <si>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</si>
  <si>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</si>
  <si>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</si>
  <si>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</si>
  <si>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</si>
  <si>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</si>
  <si>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</si>
  <si>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</si>
  <si>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</si>
  <si>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</si>
  <si>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</si>
  <si>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</si>
  <si>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</si>
  <si>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</si>
  <si>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</si>
  <si>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</si>
  <si>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</si>
  <si>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</si>
  <si>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</si>
  <si>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</si>
  <si>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</si>
  <si>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</si>
  <si>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</si>
  <si>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</si>
  <si>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</si>
  <si>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</si>
  <si>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</si>
  <si>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</si>
  <si>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</si>
  <si>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</si>
  <si>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</si>
  <si>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</si>
  <si>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</si>
  <si>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</si>
  <si>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</si>
  <si>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</si>
  <si>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</si>
  <si>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</si>
  <si>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</si>
  <si>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</si>
  <si>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</si>
  <si>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</si>
  <si>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</si>
  <si>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</si>
  <si>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</si>
  <si>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</si>
  <si>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</si>
  <si>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</si>
  <si>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</si>
  <si>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</si>
  <si>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</si>
  <si>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</si>
  <si>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</si>
  <si>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</si>
  <si>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</si>
  <si>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</si>
  <si>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</si>
  <si>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</si>
  <si>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</si>
  <si>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</si>
  <si>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</si>
  <si>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</si>
  <si>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</si>
  <si>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</si>
  <si>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</si>
  <si>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</si>
  <si>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</si>
  <si>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</si>
  <si>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</si>
  <si>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</si>
  <si>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</si>
  <si>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</si>
  <si>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</si>
  <si>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</si>
  <si>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</si>
  <si>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</si>
  <si>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</si>
  <si>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</si>
  <si>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</si>
  <si>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</si>
  <si>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</si>
  <si>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</si>
  <si>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</si>
  <si>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</si>
  <si>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</si>
  <si>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</si>
  <si>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</si>
  <si>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</si>
  <si>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</si>
  <si>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</si>
  <si>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</si>
  <si>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</si>
  <si>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</si>
  <si>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</si>
  <si>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</si>
  <si>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</si>
  <si>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</si>
  <si>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</si>
  <si>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</si>
  <si>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</si>
  <si>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</si>
  <si>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</si>
  <si>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</si>
  <si>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</si>
  <si>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</si>
  <si>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</si>
  <si>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</si>
  <si>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</si>
  <si>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</si>
  <si>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</si>
  <si>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</si>
  <si>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</si>
  <si>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</si>
  <si>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</si>
  <si>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</si>
  <si>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</si>
  <si>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</si>
  <si>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</si>
  <si>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</si>
  <si>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</si>
  <si>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</si>
  <si>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</si>
  <si>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</si>
  <si>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</si>
  <si>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</si>
  <si>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</si>
  <si>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</si>
  <si>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</si>
  <si>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</si>
  <si>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</si>
  <si>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</si>
  <si>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</si>
  <si>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</si>
  <si>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</si>
  <si>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</si>
  <si>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</si>
  <si>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</si>
  <si>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</si>
  <si>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</si>
  <si>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</si>
  <si>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</si>
  <si>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</si>
  <si>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</si>
  <si>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</si>
  <si>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</si>
  <si>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</si>
  <si>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</si>
  <si>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</si>
  <si>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</si>
  <si>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</si>
  <si>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</si>
  <si>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</si>
  <si>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</si>
  <si>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</si>
  <si>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</si>
  <si>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</si>
  <si>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</si>
  <si>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</si>
  <si>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</si>
  <si>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</si>
  <si>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</si>
  <si>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</si>
  <si>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</si>
  <si>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</si>
  <si>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</si>
  <si>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</si>
  <si>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</si>
  <si>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</si>
  <si>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</si>
  <si>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</si>
  <si>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</si>
  <si>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</si>
  <si>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</si>
  <si>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</si>
  <si>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</si>
  <si>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</si>
  <si>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</si>
  <si>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</si>
  <si>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</si>
  <si>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</si>
  <si>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</si>
  <si>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</si>
  <si>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</si>
  <si>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</si>
  <si>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</si>
  <si>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</si>
  <si>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</si>
  <si>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</si>
  <si>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</si>
  <si>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</si>
  <si>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</si>
  <si>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</si>
  <si>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</si>
  <si>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</si>
  <si>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</si>
  <si>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</si>
  <si>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</si>
  <si>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</si>
  <si>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</si>
  <si>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</si>
  <si>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</si>
  <si>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</si>
  <si>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</si>
  <si>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</si>
  <si>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</si>
  <si>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</si>
  <si>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</si>
  <si>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</si>
  <si>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</si>
  <si>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</si>
  <si>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</si>
  <si>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</si>
  <si>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</si>
  <si>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</si>
  <si>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</si>
  <si>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</si>
  <si>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</si>
  <si>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</si>
  <si>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</si>
  <si>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</si>
  <si>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</si>
  <si>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Покос травы на земельном участке</t>
  </si>
  <si>
    <t>Очистка МОП МКД от мусора</t>
  </si>
  <si>
    <t>кол-во квартир</t>
  </si>
  <si>
    <t>площадь подвала</t>
  </si>
  <si>
    <t>КОСЫХ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</si>
  <si>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</si>
  <si>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</si>
  <si>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</si>
  <si>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</si>
  <si>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</si>
  <si>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</si>
  <si>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</si>
  <si>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</si>
  <si>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</si>
  <si>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</si>
  <si>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</si>
  <si>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</si>
  <si>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</si>
  <si>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</si>
  <si>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</si>
  <si>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</si>
  <si>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</si>
  <si>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ЯРЛЫКОВА</t>
  </si>
  <si>
    <t>ВСЕГДА И ВЕЗДЕ  0</t>
  </si>
  <si>
    <t>31.03.2017 г.</t>
  </si>
  <si>
    <t>Отчет об исполнении управляющей организацией ООО "УК "Привокзальная" договора управления за 2016 год                                                                              по дому №12А  ул. Липовская в  г. Липецке</t>
  </si>
  <si>
    <t>Директор ООО "УК "Привокзальная"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</si>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</sst>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CF122">
            <v>76481.2854</v>
          </cell>
        </row>
        <row r="123">
          <cell r="CF123">
            <v>126631.25280000006</v>
          </cell>
        </row>
        <row r="124">
          <cell r="CF124">
            <v>19851.48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0"/>
  <sheetViews>
    <sheetView tabSelected="1" view="pageBreakPreview" zoomScale="60" zoomScaleNormal="90" zoomScalePageLayoutView="0" workbookViewId="0" topLeftCell="A168">
      <selection activeCell="A8" sqref="A8:D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275</v>
      </c>
    </row>
    <row r="2" spans="1:22" s="7" customFormat="1" ht="33.75" customHeight="1">
      <c r="A2" s="5" t="s">
        <v>304</v>
      </c>
      <c r="B2" s="5"/>
      <c r="C2" s="5"/>
      <c r="D2" s="5"/>
      <c r="E2" s="6">
        <v>91.74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54</v>
      </c>
      <c r="B4" s="9" t="s">
        <v>55</v>
      </c>
      <c r="C4" s="9" t="s">
        <v>56</v>
      </c>
      <c r="D4" s="9" t="s">
        <v>57</v>
      </c>
    </row>
    <row r="5" spans="1:4" ht="15.75">
      <c r="A5" s="8" t="s">
        <v>60</v>
      </c>
      <c r="B5" s="9" t="s">
        <v>58</v>
      </c>
      <c r="C5" s="9" t="s">
        <v>59</v>
      </c>
      <c r="D5" s="10" t="s">
        <v>303</v>
      </c>
    </row>
    <row r="6" spans="1:4" ht="15.75">
      <c r="A6" s="8" t="s">
        <v>61</v>
      </c>
      <c r="B6" s="9" t="s">
        <v>62</v>
      </c>
      <c r="C6" s="9" t="s">
        <v>59</v>
      </c>
      <c r="D6" s="10" t="s">
        <v>273</v>
      </c>
    </row>
    <row r="7" spans="1:4" ht="15.75">
      <c r="A7" s="8" t="s">
        <v>49</v>
      </c>
      <c r="B7" s="9" t="s">
        <v>63</v>
      </c>
      <c r="C7" s="9" t="s">
        <v>59</v>
      </c>
      <c r="D7" s="10" t="s">
        <v>274</v>
      </c>
    </row>
    <row r="8" spans="1:4" ht="42.75" customHeight="1">
      <c r="A8" s="11" t="s">
        <v>92</v>
      </c>
      <c r="B8" s="11"/>
      <c r="C8" s="11"/>
      <c r="D8" s="11"/>
    </row>
    <row r="9" spans="1:5" ht="15.75">
      <c r="A9" s="8" t="s">
        <v>50</v>
      </c>
      <c r="B9" s="9" t="s">
        <v>64</v>
      </c>
      <c r="C9" s="9" t="s">
        <v>65</v>
      </c>
      <c r="D9" s="9">
        <v>0</v>
      </c>
      <c r="E9" s="3" t="s">
        <v>283</v>
      </c>
    </row>
    <row r="10" spans="1:5" ht="15.75">
      <c r="A10" s="8" t="s">
        <v>51</v>
      </c>
      <c r="B10" s="9" t="s">
        <v>66</v>
      </c>
      <c r="C10" s="9" t="s">
        <v>65</v>
      </c>
      <c r="D10" s="9">
        <v>0</v>
      </c>
      <c r="E10" s="3" t="s">
        <v>283</v>
      </c>
    </row>
    <row r="11" spans="1:5" ht="15.75">
      <c r="A11" s="8" t="s">
        <v>67</v>
      </c>
      <c r="B11" s="9" t="s">
        <v>68</v>
      </c>
      <c r="C11" s="9" t="s">
        <v>65</v>
      </c>
      <c r="D11" s="9">
        <v>5582.79</v>
      </c>
      <c r="E11" s="3" t="s">
        <v>283</v>
      </c>
    </row>
    <row r="12" spans="1:4" ht="31.5">
      <c r="A12" s="8" t="s">
        <v>69</v>
      </c>
      <c r="B12" s="9" t="s">
        <v>70</v>
      </c>
      <c r="C12" s="9" t="s">
        <v>65</v>
      </c>
      <c r="D12" s="12">
        <f>D13+D14+D15</f>
        <v>222964.01820000008</v>
      </c>
    </row>
    <row r="13" spans="1:4" ht="15.75">
      <c r="A13" s="8" t="s">
        <v>84</v>
      </c>
      <c r="B13" s="1" t="s">
        <v>71</v>
      </c>
      <c r="C13" s="9" t="s">
        <v>65</v>
      </c>
      <c r="D13" s="12">
        <f>'[1]ук(2016)'!$CF$123</f>
        <v>126631.25280000006</v>
      </c>
    </row>
    <row r="14" spans="1:4" ht="15.75">
      <c r="A14" s="8" t="s">
        <v>85</v>
      </c>
      <c r="B14" s="1" t="s">
        <v>72</v>
      </c>
      <c r="C14" s="9" t="s">
        <v>65</v>
      </c>
      <c r="D14" s="12">
        <f>'[1]ук(2016)'!$CF$122</f>
        <v>76481.2854</v>
      </c>
    </row>
    <row r="15" spans="1:4" ht="15.75">
      <c r="A15" s="8" t="s">
        <v>86</v>
      </c>
      <c r="B15" s="1" t="s">
        <v>73</v>
      </c>
      <c r="C15" s="9" t="s">
        <v>65</v>
      </c>
      <c r="D15" s="12">
        <f>'[1]ук(2016)'!$CF$124</f>
        <v>19851.48</v>
      </c>
    </row>
    <row r="16" spans="1:5" ht="15.75">
      <c r="A16" s="1" t="s">
        <v>74</v>
      </c>
      <c r="B16" s="1" t="s">
        <v>75</v>
      </c>
      <c r="C16" s="1" t="s">
        <v>65</v>
      </c>
      <c r="D16" s="1">
        <v>8610.04</v>
      </c>
      <c r="E16" s="3" t="s">
        <v>283</v>
      </c>
    </row>
    <row r="17" spans="1:5" ht="31.5">
      <c r="A17" s="1" t="s">
        <v>52</v>
      </c>
      <c r="B17" s="1" t="s">
        <v>87</v>
      </c>
      <c r="C17" s="1" t="s">
        <v>65</v>
      </c>
      <c r="D17" s="1">
        <f>D16</f>
        <v>8610.04</v>
      </c>
      <c r="E17" s="3" t="s">
        <v>283</v>
      </c>
    </row>
    <row r="18" spans="1:4" ht="31.5">
      <c r="A18" s="1" t="s">
        <v>307</v>
      </c>
      <c r="B18" s="1" t="s">
        <v>308</v>
      </c>
      <c r="C18" s="1" t="s">
        <v>65</v>
      </c>
      <c r="D18" s="1">
        <v>0</v>
      </c>
    </row>
    <row r="19" spans="1:4" ht="15.75">
      <c r="A19" s="1" t="s">
        <v>309</v>
      </c>
      <c r="B19" s="1" t="s">
        <v>310</v>
      </c>
      <c r="C19" s="1" t="s">
        <v>65</v>
      </c>
      <c r="D19" s="1">
        <v>0</v>
      </c>
    </row>
    <row r="20" spans="1:5" ht="15.75">
      <c r="A20" s="1" t="s">
        <v>53</v>
      </c>
      <c r="B20" s="1" t="s">
        <v>76</v>
      </c>
      <c r="C20" s="1" t="s">
        <v>65</v>
      </c>
      <c r="D20" s="1">
        <v>0</v>
      </c>
      <c r="E20" s="3" t="s">
        <v>283</v>
      </c>
    </row>
    <row r="21" spans="1:5" ht="15.75">
      <c r="A21" s="1" t="s">
        <v>77</v>
      </c>
      <c r="B21" s="1" t="s">
        <v>78</v>
      </c>
      <c r="C21" s="1" t="s">
        <v>65</v>
      </c>
      <c r="D21" s="1">
        <v>0</v>
      </c>
      <c r="E21" s="3" t="s">
        <v>283</v>
      </c>
    </row>
    <row r="22" spans="1:5" ht="15.75">
      <c r="A22" s="1" t="s">
        <v>79</v>
      </c>
      <c r="B22" s="1" t="s">
        <v>80</v>
      </c>
      <c r="C22" s="1" t="s">
        <v>65</v>
      </c>
      <c r="D22" s="1">
        <f>D16+D10</f>
        <v>8610.04</v>
      </c>
      <c r="E22" s="3" t="s">
        <v>283</v>
      </c>
    </row>
    <row r="23" spans="1:5" ht="15.75">
      <c r="A23" s="1" t="s">
        <v>81</v>
      </c>
      <c r="B23" s="1" t="s">
        <v>88</v>
      </c>
      <c r="C23" s="1" t="s">
        <v>65</v>
      </c>
      <c r="D23" s="1">
        <v>0</v>
      </c>
      <c r="E23" s="3" t="s">
        <v>283</v>
      </c>
    </row>
    <row r="24" spans="1:5" ht="15.75">
      <c r="A24" s="1" t="s">
        <v>82</v>
      </c>
      <c r="B24" s="1" t="s">
        <v>89</v>
      </c>
      <c r="C24" s="1" t="s">
        <v>65</v>
      </c>
      <c r="D24" s="1">
        <v>0</v>
      </c>
      <c r="E24" s="3" t="s">
        <v>283</v>
      </c>
    </row>
    <row r="25" spans="1:5" ht="15.75">
      <c r="A25" s="1" t="s">
        <v>83</v>
      </c>
      <c r="B25" s="1" t="s">
        <v>90</v>
      </c>
      <c r="C25" s="1" t="s">
        <v>65</v>
      </c>
      <c r="D25" s="13">
        <f>E25</f>
        <v>218961.95820000008</v>
      </c>
      <c r="E25" s="14">
        <f>D12-(D16+D10)+D190-D24+D11</f>
        <v>218961.95820000008</v>
      </c>
    </row>
    <row r="26" spans="1:22" s="17" customFormat="1" ht="35.25" customHeight="1">
      <c r="A26" s="15" t="s">
        <v>91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102</v>
      </c>
      <c r="B27" s="19" t="s">
        <v>93</v>
      </c>
      <c r="C27" s="19" t="s">
        <v>59</v>
      </c>
      <c r="D27" s="19" t="s">
        <v>10</v>
      </c>
      <c r="E27" s="20"/>
      <c r="F27" s="20" t="s">
        <v>283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98</v>
      </c>
      <c r="B28" s="23" t="s">
        <v>94</v>
      </c>
      <c r="C28" s="23" t="s">
        <v>65</v>
      </c>
      <c r="D28" s="23">
        <f>E28</f>
        <v>1017.43</v>
      </c>
      <c r="E28" s="20">
        <v>1017.43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99</v>
      </c>
      <c r="B29" s="23" t="s">
        <v>95</v>
      </c>
      <c r="C29" s="23" t="s">
        <v>59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100</v>
      </c>
      <c r="B30" s="23" t="s">
        <v>96</v>
      </c>
      <c r="C30" s="23" t="s">
        <v>59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101</v>
      </c>
      <c r="B31" s="23" t="s">
        <v>56</v>
      </c>
      <c r="C31" s="23" t="s">
        <v>59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103</v>
      </c>
      <c r="B32" s="23" t="s">
        <v>97</v>
      </c>
      <c r="C32" s="23" t="s">
        <v>65</v>
      </c>
      <c r="D32" s="26">
        <f>E28/E2</f>
        <v>11.090364072378462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24.75" customHeight="1">
      <c r="A33" s="27" t="s">
        <v>104</v>
      </c>
      <c r="B33" s="28" t="s">
        <v>93</v>
      </c>
      <c r="C33" s="28" t="s">
        <v>59</v>
      </c>
      <c r="D33" s="28" t="s">
        <v>13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105</v>
      </c>
      <c r="B34" s="10" t="s">
        <v>94</v>
      </c>
      <c r="C34" s="10" t="s">
        <v>65</v>
      </c>
      <c r="D34" s="10">
        <f>E35</f>
        <v>875.64</v>
      </c>
      <c r="E34" s="29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106</v>
      </c>
      <c r="B35" s="10" t="s">
        <v>95</v>
      </c>
      <c r="C35" s="10" t="s">
        <v>59</v>
      </c>
      <c r="D35" s="10" t="s">
        <v>14</v>
      </c>
      <c r="E35" s="29">
        <v>875.64</v>
      </c>
      <c r="F35" s="29" t="s">
        <v>283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107</v>
      </c>
      <c r="B36" s="10" t="s">
        <v>96</v>
      </c>
      <c r="C36" s="10" t="s">
        <v>59</v>
      </c>
      <c r="D36" s="10" t="s">
        <v>15</v>
      </c>
      <c r="E36" s="29"/>
      <c r="F36" s="2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108</v>
      </c>
      <c r="B37" s="10" t="s">
        <v>56</v>
      </c>
      <c r="C37" s="10" t="s">
        <v>59</v>
      </c>
      <c r="D37" s="10" t="s">
        <v>12</v>
      </c>
      <c r="E37" s="29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109</v>
      </c>
      <c r="B38" s="10" t="s">
        <v>97</v>
      </c>
      <c r="C38" s="10" t="s">
        <v>65</v>
      </c>
      <c r="D38" s="32">
        <f>E35/E2</f>
        <v>9.54480052321779</v>
      </c>
      <c r="E38" s="29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30" customFormat="1" ht="15.75">
      <c r="A39" s="27" t="s">
        <v>110</v>
      </c>
      <c r="B39" s="28" t="s">
        <v>93</v>
      </c>
      <c r="C39" s="28" t="s">
        <v>59</v>
      </c>
      <c r="D39" s="28" t="s">
        <v>17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s="17" customFormat="1" ht="15.75">
      <c r="A40" s="31" t="s">
        <v>111</v>
      </c>
      <c r="B40" s="10" t="s">
        <v>94</v>
      </c>
      <c r="C40" s="10" t="s">
        <v>65</v>
      </c>
      <c r="D40" s="10">
        <f>E41</f>
        <v>1349.02</v>
      </c>
      <c r="E40" s="29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31.5">
      <c r="A41" s="31" t="s">
        <v>112</v>
      </c>
      <c r="B41" s="10" t="s">
        <v>95</v>
      </c>
      <c r="C41" s="10" t="s">
        <v>59</v>
      </c>
      <c r="D41" s="10" t="s">
        <v>7</v>
      </c>
      <c r="E41" s="29">
        <v>1349.02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113</v>
      </c>
      <c r="B42" s="10" t="s">
        <v>96</v>
      </c>
      <c r="C42" s="10" t="s">
        <v>59</v>
      </c>
      <c r="D42" s="10" t="s">
        <v>15</v>
      </c>
      <c r="E42" s="29"/>
      <c r="F42" s="29" t="s">
        <v>283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15.75">
      <c r="A43" s="31" t="s">
        <v>114</v>
      </c>
      <c r="B43" s="10" t="s">
        <v>56</v>
      </c>
      <c r="C43" s="10" t="s">
        <v>59</v>
      </c>
      <c r="D43" s="10" t="s">
        <v>12</v>
      </c>
      <c r="E43" s="29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115</v>
      </c>
      <c r="B44" s="10" t="s">
        <v>97</v>
      </c>
      <c r="C44" s="10" t="s">
        <v>65</v>
      </c>
      <c r="D44" s="32">
        <f>E41/E2</f>
        <v>14.70481796381077</v>
      </c>
      <c r="E44" s="29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30" customFormat="1" ht="31.5">
      <c r="A45" s="27" t="s">
        <v>117</v>
      </c>
      <c r="B45" s="28" t="s">
        <v>93</v>
      </c>
      <c r="C45" s="28" t="s">
        <v>59</v>
      </c>
      <c r="D45" s="28" t="s">
        <v>48</v>
      </c>
      <c r="E45" s="16">
        <v>111.26</v>
      </c>
      <c r="F45" s="29" t="s">
        <v>281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s="17" customFormat="1" ht="15.75">
      <c r="A46" s="31" t="s">
        <v>118</v>
      </c>
      <c r="B46" s="10" t="s">
        <v>94</v>
      </c>
      <c r="C46" s="10" t="s">
        <v>65</v>
      </c>
      <c r="D46" s="10">
        <f>E45</f>
        <v>111.26</v>
      </c>
      <c r="E46" s="16"/>
      <c r="F46" s="16">
        <v>3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119</v>
      </c>
      <c r="B47" s="10" t="s">
        <v>95</v>
      </c>
      <c r="C47" s="10" t="s">
        <v>59</v>
      </c>
      <c r="D47" s="10" t="s">
        <v>48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120</v>
      </c>
      <c r="B48" s="10" t="s">
        <v>96</v>
      </c>
      <c r="C48" s="10" t="s">
        <v>59</v>
      </c>
      <c r="D48" s="10" t="s">
        <v>116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121</v>
      </c>
      <c r="B49" s="10" t="s">
        <v>56</v>
      </c>
      <c r="C49" s="10" t="s">
        <v>59</v>
      </c>
      <c r="D49" s="10" t="s">
        <v>16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122</v>
      </c>
      <c r="B50" s="10" t="s">
        <v>97</v>
      </c>
      <c r="C50" s="10" t="s">
        <v>65</v>
      </c>
      <c r="D50" s="32">
        <f>E45/F46</f>
        <v>37.086666666666666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30" customFormat="1" ht="15.75">
      <c r="A51" s="27" t="s">
        <v>123</v>
      </c>
      <c r="B51" s="28" t="s">
        <v>93</v>
      </c>
      <c r="C51" s="28" t="s">
        <v>59</v>
      </c>
      <c r="D51" s="28" t="s">
        <v>18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s="17" customFormat="1" ht="15.75">
      <c r="A52" s="31" t="s">
        <v>124</v>
      </c>
      <c r="B52" s="10" t="s">
        <v>94</v>
      </c>
      <c r="C52" s="10" t="s">
        <v>65</v>
      </c>
      <c r="D52" s="10">
        <f>E53+E57</f>
        <v>3067.0499999999997</v>
      </c>
      <c r="E52" s="29"/>
      <c r="F52" s="29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31.5">
      <c r="A53" s="31" t="s">
        <v>125</v>
      </c>
      <c r="B53" s="10" t="s">
        <v>95</v>
      </c>
      <c r="C53" s="10" t="s">
        <v>59</v>
      </c>
      <c r="D53" s="10" t="s">
        <v>6</v>
      </c>
      <c r="E53" s="29">
        <v>936.85</v>
      </c>
      <c r="F53" s="29" t="s">
        <v>283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126</v>
      </c>
      <c r="B54" s="10" t="s">
        <v>96</v>
      </c>
      <c r="C54" s="10" t="s">
        <v>59</v>
      </c>
      <c r="D54" s="10" t="s">
        <v>19</v>
      </c>
      <c r="E54" s="29"/>
      <c r="F54" s="29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15.75">
      <c r="A55" s="31" t="s">
        <v>127</v>
      </c>
      <c r="B55" s="10" t="s">
        <v>56</v>
      </c>
      <c r="C55" s="10" t="s">
        <v>59</v>
      </c>
      <c r="D55" s="10" t="s">
        <v>12</v>
      </c>
      <c r="E55" s="29"/>
      <c r="F55" s="29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128</v>
      </c>
      <c r="B56" s="10" t="s">
        <v>97</v>
      </c>
      <c r="C56" s="10" t="s">
        <v>65</v>
      </c>
      <c r="D56" s="32">
        <f>E53/E2</f>
        <v>10.212012208415087</v>
      </c>
      <c r="E56" s="29"/>
      <c r="F56" s="29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31.5">
      <c r="A57" s="31" t="s">
        <v>129</v>
      </c>
      <c r="B57" s="10" t="s">
        <v>95</v>
      </c>
      <c r="C57" s="10" t="s">
        <v>59</v>
      </c>
      <c r="D57" s="10" t="s">
        <v>5</v>
      </c>
      <c r="E57" s="29">
        <v>2130.2</v>
      </c>
      <c r="F57" s="29" t="s">
        <v>283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130</v>
      </c>
      <c r="B58" s="10" t="s">
        <v>96</v>
      </c>
      <c r="C58" s="10" t="s">
        <v>59</v>
      </c>
      <c r="D58" s="10" t="s">
        <v>15</v>
      </c>
      <c r="E58" s="29"/>
      <c r="F58" s="29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17" customFormat="1" ht="15.75">
      <c r="A59" s="31" t="s">
        <v>131</v>
      </c>
      <c r="B59" s="10" t="s">
        <v>56</v>
      </c>
      <c r="C59" s="10" t="s">
        <v>59</v>
      </c>
      <c r="D59" s="10" t="s">
        <v>12</v>
      </c>
      <c r="E59" s="29"/>
      <c r="F59" s="29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17" customFormat="1" ht="15.75">
      <c r="A60" s="31" t="s">
        <v>132</v>
      </c>
      <c r="B60" s="10" t="s">
        <v>97</v>
      </c>
      <c r="C60" s="10" t="s">
        <v>65</v>
      </c>
      <c r="D60" s="32">
        <f>E57/E2</f>
        <v>23.219969478962284</v>
      </c>
      <c r="E60" s="29"/>
      <c r="F60" s="29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30" customFormat="1" ht="47.25">
      <c r="A61" s="27" t="s">
        <v>134</v>
      </c>
      <c r="B61" s="28" t="s">
        <v>93</v>
      </c>
      <c r="C61" s="28" t="s">
        <v>59</v>
      </c>
      <c r="D61" s="28" t="s">
        <v>20</v>
      </c>
      <c r="E61" s="29"/>
      <c r="F61" s="10" t="s">
        <v>282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s="17" customFormat="1" ht="15.75">
      <c r="A62" s="31" t="s">
        <v>135</v>
      </c>
      <c r="B62" s="10" t="s">
        <v>94</v>
      </c>
      <c r="C62" s="10" t="s">
        <v>65</v>
      </c>
      <c r="D62" s="10">
        <f>E63+E67</f>
        <v>0</v>
      </c>
      <c r="E62" s="16"/>
      <c r="F62" s="10">
        <v>0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31.5">
      <c r="A63" s="31" t="s">
        <v>136</v>
      </c>
      <c r="B63" s="10" t="s">
        <v>95</v>
      </c>
      <c r="C63" s="10" t="s">
        <v>59</v>
      </c>
      <c r="D63" s="10" t="s">
        <v>9</v>
      </c>
      <c r="E63" s="16">
        <v>0</v>
      </c>
      <c r="F63" s="33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96</v>
      </c>
      <c r="C64" s="10" t="s">
        <v>59</v>
      </c>
      <c r="D64" s="10" t="s">
        <v>21</v>
      </c>
      <c r="E64" s="16"/>
      <c r="F64" s="33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15.75">
      <c r="A65" s="31" t="s">
        <v>138</v>
      </c>
      <c r="B65" s="10" t="s">
        <v>56</v>
      </c>
      <c r="C65" s="10" t="s">
        <v>59</v>
      </c>
      <c r="D65" s="10" t="s">
        <v>133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31.5">
      <c r="A66" s="31" t="s">
        <v>139</v>
      </c>
      <c r="B66" s="10" t="s">
        <v>97</v>
      </c>
      <c r="C66" s="10" t="s">
        <v>65</v>
      </c>
      <c r="D66" s="32">
        <v>0</v>
      </c>
      <c r="E66" s="16"/>
      <c r="F66" s="10" t="s">
        <v>282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140</v>
      </c>
      <c r="B67" s="10" t="s">
        <v>95</v>
      </c>
      <c r="C67" s="10" t="s">
        <v>59</v>
      </c>
      <c r="D67" s="10" t="s">
        <v>8</v>
      </c>
      <c r="E67" s="16">
        <v>0</v>
      </c>
      <c r="F67" s="10">
        <v>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141</v>
      </c>
      <c r="B68" s="10" t="s">
        <v>96</v>
      </c>
      <c r="C68" s="10" t="s">
        <v>59</v>
      </c>
      <c r="D68" s="10" t="s">
        <v>22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142</v>
      </c>
      <c r="B69" s="10" t="s">
        <v>56</v>
      </c>
      <c r="C69" s="10" t="s">
        <v>59</v>
      </c>
      <c r="D69" s="10" t="s">
        <v>133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143</v>
      </c>
      <c r="B70" s="10" t="s">
        <v>97</v>
      </c>
      <c r="C70" s="10" t="s">
        <v>65</v>
      </c>
      <c r="D70" s="32"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63">
      <c r="A71" s="27" t="s">
        <v>144</v>
      </c>
      <c r="B71" s="28" t="s">
        <v>93</v>
      </c>
      <c r="C71" s="28" t="s">
        <v>59</v>
      </c>
      <c r="D71" s="28" t="s">
        <v>23</v>
      </c>
      <c r="E71" s="29"/>
      <c r="F71" s="16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145</v>
      </c>
      <c r="B72" s="10" t="s">
        <v>94</v>
      </c>
      <c r="C72" s="10" t="s">
        <v>65</v>
      </c>
      <c r="D72" s="10">
        <f>E73+E77+E81+E85+E89+E93+E97+E101+E105+E109+E113</f>
        <v>1955.3100000000002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146</v>
      </c>
      <c r="B73" s="10" t="s">
        <v>95</v>
      </c>
      <c r="C73" s="10" t="s">
        <v>59</v>
      </c>
      <c r="D73" s="10" t="s">
        <v>24</v>
      </c>
      <c r="E73" s="16">
        <v>29.27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147</v>
      </c>
      <c r="B74" s="10" t="s">
        <v>96</v>
      </c>
      <c r="C74" s="10" t="s">
        <v>59</v>
      </c>
      <c r="D74" s="10" t="s">
        <v>19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148</v>
      </c>
      <c r="B75" s="10" t="s">
        <v>56</v>
      </c>
      <c r="C75" s="10" t="s">
        <v>59</v>
      </c>
      <c r="D75" s="10" t="s">
        <v>12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149</v>
      </c>
      <c r="B76" s="10" t="s">
        <v>97</v>
      </c>
      <c r="C76" s="10" t="s">
        <v>65</v>
      </c>
      <c r="D76" s="32">
        <f>E73/E2</f>
        <v>0.31905384783082624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31.5">
      <c r="A77" s="31" t="s">
        <v>150</v>
      </c>
      <c r="B77" s="10" t="s">
        <v>95</v>
      </c>
      <c r="C77" s="10" t="s">
        <v>59</v>
      </c>
      <c r="D77" s="10" t="s">
        <v>25</v>
      </c>
      <c r="E77" s="16">
        <v>109.4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5.75">
      <c r="A78" s="31" t="s">
        <v>151</v>
      </c>
      <c r="B78" s="10" t="s">
        <v>96</v>
      </c>
      <c r="C78" s="10" t="s">
        <v>59</v>
      </c>
      <c r="D78" s="10" t="s">
        <v>26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15.75">
      <c r="A79" s="31" t="s">
        <v>152</v>
      </c>
      <c r="B79" s="10" t="s">
        <v>56</v>
      </c>
      <c r="C79" s="10" t="s">
        <v>59</v>
      </c>
      <c r="D79" s="10" t="s">
        <v>12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153</v>
      </c>
      <c r="B80" s="10" t="s">
        <v>97</v>
      </c>
      <c r="C80" s="10" t="s">
        <v>65</v>
      </c>
      <c r="D80" s="32">
        <f>E77/E2</f>
        <v>1.1925005450185309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31.5">
      <c r="A81" s="31" t="s">
        <v>154</v>
      </c>
      <c r="B81" s="10" t="s">
        <v>95</v>
      </c>
      <c r="C81" s="10" t="s">
        <v>59</v>
      </c>
      <c r="D81" s="10" t="s">
        <v>3</v>
      </c>
      <c r="E81" s="16">
        <v>48.69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155</v>
      </c>
      <c r="B82" s="10" t="s">
        <v>96</v>
      </c>
      <c r="C82" s="10" t="s">
        <v>59</v>
      </c>
      <c r="D82" s="10" t="s">
        <v>27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17" customFormat="1" ht="15.75">
      <c r="A83" s="31" t="s">
        <v>156</v>
      </c>
      <c r="B83" s="10" t="s">
        <v>56</v>
      </c>
      <c r="C83" s="10" t="s">
        <v>59</v>
      </c>
      <c r="D83" s="10" t="s">
        <v>12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17" customFormat="1" ht="15.75">
      <c r="A84" s="31" t="s">
        <v>157</v>
      </c>
      <c r="B84" s="10" t="s">
        <v>97</v>
      </c>
      <c r="C84" s="10" t="s">
        <v>65</v>
      </c>
      <c r="D84" s="32">
        <f>E81/E2</f>
        <v>0.5307390451275343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158</v>
      </c>
      <c r="B85" s="10" t="s">
        <v>95</v>
      </c>
      <c r="C85" s="10" t="s">
        <v>59</v>
      </c>
      <c r="D85" s="10" t="s">
        <v>2</v>
      </c>
      <c r="E85" s="16">
        <v>822.59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159</v>
      </c>
      <c r="B86" s="10" t="s">
        <v>96</v>
      </c>
      <c r="C86" s="10" t="s">
        <v>59</v>
      </c>
      <c r="D86" s="10" t="s">
        <v>28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160</v>
      </c>
      <c r="B87" s="10" t="s">
        <v>56</v>
      </c>
      <c r="C87" s="10" t="s">
        <v>59</v>
      </c>
      <c r="D87" s="10" t="s">
        <v>12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161</v>
      </c>
      <c r="B88" s="10" t="s">
        <v>97</v>
      </c>
      <c r="C88" s="10" t="s">
        <v>65</v>
      </c>
      <c r="D88" s="32">
        <f>E85/E2</f>
        <v>8.966535862219317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17" customFormat="1" ht="47.25">
      <c r="A89" s="31" t="s">
        <v>162</v>
      </c>
      <c r="B89" s="10" t="s">
        <v>95</v>
      </c>
      <c r="C89" s="10" t="s">
        <v>59</v>
      </c>
      <c r="D89" s="10" t="s">
        <v>29</v>
      </c>
      <c r="E89" s="16">
        <v>475.28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17" customFormat="1" ht="15.75">
      <c r="A90" s="31" t="s">
        <v>163</v>
      </c>
      <c r="B90" s="10" t="s">
        <v>96</v>
      </c>
      <c r="C90" s="10" t="s">
        <v>59</v>
      </c>
      <c r="D90" s="10" t="s">
        <v>30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15.75">
      <c r="A91" s="31" t="s">
        <v>164</v>
      </c>
      <c r="B91" s="10" t="s">
        <v>56</v>
      </c>
      <c r="C91" s="10" t="s">
        <v>59</v>
      </c>
      <c r="D91" s="10" t="s">
        <v>12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165</v>
      </c>
      <c r="B92" s="10" t="s">
        <v>97</v>
      </c>
      <c r="C92" s="10" t="s">
        <v>65</v>
      </c>
      <c r="D92" s="32">
        <f>E89/E2</f>
        <v>5.180728144756921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31.5">
      <c r="A93" s="31" t="s">
        <v>166</v>
      </c>
      <c r="B93" s="10" t="s">
        <v>95</v>
      </c>
      <c r="C93" s="10" t="s">
        <v>59</v>
      </c>
      <c r="D93" s="10" t="s">
        <v>31</v>
      </c>
      <c r="E93" s="16">
        <v>312.47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167</v>
      </c>
      <c r="B94" s="10" t="s">
        <v>96</v>
      </c>
      <c r="C94" s="10" t="s">
        <v>59</v>
      </c>
      <c r="D94" s="10" t="s">
        <v>32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15.75">
      <c r="A95" s="31" t="s">
        <v>168</v>
      </c>
      <c r="B95" s="10" t="s">
        <v>56</v>
      </c>
      <c r="C95" s="10" t="s">
        <v>59</v>
      </c>
      <c r="D95" s="10" t="s">
        <v>12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169</v>
      </c>
      <c r="B96" s="10" t="s">
        <v>97</v>
      </c>
      <c r="C96" s="10" t="s">
        <v>65</v>
      </c>
      <c r="D96" s="32">
        <f>E93/E2</f>
        <v>3.4060388053193815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31.5">
      <c r="A97" s="31" t="s">
        <v>170</v>
      </c>
      <c r="B97" s="10" t="s">
        <v>95</v>
      </c>
      <c r="C97" s="10" t="s">
        <v>59</v>
      </c>
      <c r="D97" s="10" t="s">
        <v>33</v>
      </c>
      <c r="E97" s="16">
        <v>45.32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171</v>
      </c>
      <c r="B98" s="10" t="s">
        <v>96</v>
      </c>
      <c r="C98" s="10" t="s">
        <v>59</v>
      </c>
      <c r="D98" s="10" t="s">
        <v>21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17" customFormat="1" ht="15.75">
      <c r="A99" s="31" t="s">
        <v>172</v>
      </c>
      <c r="B99" s="10" t="s">
        <v>56</v>
      </c>
      <c r="C99" s="10" t="s">
        <v>59</v>
      </c>
      <c r="D99" s="10" t="s">
        <v>12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17" customFormat="1" ht="15.75">
      <c r="A100" s="31" t="s">
        <v>173</v>
      </c>
      <c r="B100" s="10" t="s">
        <v>97</v>
      </c>
      <c r="C100" s="10" t="s">
        <v>65</v>
      </c>
      <c r="D100" s="32">
        <f>E97/E2</f>
        <v>0.4940047961630696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174</v>
      </c>
      <c r="B101" s="10" t="s">
        <v>95</v>
      </c>
      <c r="C101" s="10" t="s">
        <v>59</v>
      </c>
      <c r="D101" s="10" t="s">
        <v>34</v>
      </c>
      <c r="E101" s="16">
        <v>49.65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175</v>
      </c>
      <c r="B102" s="10" t="s">
        <v>96</v>
      </c>
      <c r="C102" s="10" t="s">
        <v>59</v>
      </c>
      <c r="D102" s="10" t="s">
        <v>28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176</v>
      </c>
      <c r="B103" s="10" t="s">
        <v>56</v>
      </c>
      <c r="C103" s="10" t="s">
        <v>59</v>
      </c>
      <c r="D103" s="10" t="s">
        <v>12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15.75">
      <c r="A104" s="31" t="s">
        <v>177</v>
      </c>
      <c r="B104" s="10" t="s">
        <v>97</v>
      </c>
      <c r="C104" s="10" t="s">
        <v>65</v>
      </c>
      <c r="D104" s="32">
        <f>E101/E2</f>
        <v>0.5412034009156311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284</v>
      </c>
      <c r="B105" s="10" t="s">
        <v>95</v>
      </c>
      <c r="C105" s="10" t="s">
        <v>59</v>
      </c>
      <c r="D105" s="10" t="s">
        <v>279</v>
      </c>
      <c r="E105" s="16">
        <v>62.64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285</v>
      </c>
      <c r="B106" s="10" t="s">
        <v>96</v>
      </c>
      <c r="C106" s="10" t="s">
        <v>59</v>
      </c>
      <c r="D106" s="10" t="s">
        <v>32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286</v>
      </c>
      <c r="B107" s="10" t="s">
        <v>56</v>
      </c>
      <c r="C107" s="10" t="s">
        <v>59</v>
      </c>
      <c r="D107" s="10" t="s">
        <v>12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287</v>
      </c>
      <c r="B108" s="10" t="s">
        <v>97</v>
      </c>
      <c r="C108" s="10" t="s">
        <v>65</v>
      </c>
      <c r="D108" s="32">
        <f>E105/E2</f>
        <v>0.682799215173316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17" customFormat="1" ht="31.5">
      <c r="A109" s="31" t="s">
        <v>288</v>
      </c>
      <c r="B109" s="10" t="s">
        <v>95</v>
      </c>
      <c r="C109" s="10" t="s">
        <v>59</v>
      </c>
      <c r="D109" s="32" t="s">
        <v>280</v>
      </c>
      <c r="E109" s="16"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17" customFormat="1" ht="15.75">
      <c r="A110" s="31" t="s">
        <v>289</v>
      </c>
      <c r="B110" s="10" t="s">
        <v>96</v>
      </c>
      <c r="C110" s="10" t="s">
        <v>59</v>
      </c>
      <c r="D110" s="32" t="s">
        <v>21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15.75">
      <c r="A111" s="31" t="s">
        <v>290</v>
      </c>
      <c r="B111" s="10" t="s">
        <v>56</v>
      </c>
      <c r="C111" s="10" t="s">
        <v>59</v>
      </c>
      <c r="D111" s="32" t="s">
        <v>12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291</v>
      </c>
      <c r="B112" s="10" t="s">
        <v>97</v>
      </c>
      <c r="C112" s="10" t="s">
        <v>65</v>
      </c>
      <c r="D112" s="32">
        <f>E109/E2</f>
        <v>0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31.5">
      <c r="A113" s="31" t="s">
        <v>292</v>
      </c>
      <c r="B113" s="10" t="s">
        <v>95</v>
      </c>
      <c r="C113" s="10" t="s">
        <v>59</v>
      </c>
      <c r="D113" s="10" t="s">
        <v>276</v>
      </c>
      <c r="E113" s="16"/>
      <c r="F113" s="34"/>
      <c r="G113" s="35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293</v>
      </c>
      <c r="B114" s="10" t="s">
        <v>96</v>
      </c>
      <c r="C114" s="10" t="s">
        <v>59</v>
      </c>
      <c r="D114" s="10" t="s">
        <v>21</v>
      </c>
      <c r="E114" s="16"/>
      <c r="F114" s="3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15.75">
      <c r="A115" s="31" t="s">
        <v>294</v>
      </c>
      <c r="B115" s="10" t="s">
        <v>56</v>
      </c>
      <c r="C115" s="10" t="s">
        <v>59</v>
      </c>
      <c r="D115" s="10" t="s">
        <v>12</v>
      </c>
      <c r="E115" s="16">
        <v>0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295</v>
      </c>
      <c r="B116" s="10" t="s">
        <v>97</v>
      </c>
      <c r="C116" s="10" t="s">
        <v>65</v>
      </c>
      <c r="D116" s="32">
        <f>E115/E2</f>
        <v>0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47.25">
      <c r="A117" s="27" t="s">
        <v>178</v>
      </c>
      <c r="B117" s="28" t="s">
        <v>93</v>
      </c>
      <c r="C117" s="28" t="s">
        <v>59</v>
      </c>
      <c r="D117" s="28" t="s">
        <v>35</v>
      </c>
      <c r="E117" s="29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179</v>
      </c>
      <c r="B118" s="10" t="s">
        <v>94</v>
      </c>
      <c r="C118" s="10" t="s">
        <v>65</v>
      </c>
      <c r="D118" s="10">
        <f>E119+E123+E127+E131+E135+E139+E143+E147</f>
        <v>24345.91</v>
      </c>
      <c r="E118" s="29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180</v>
      </c>
      <c r="B119" s="10" t="s">
        <v>95</v>
      </c>
      <c r="C119" s="10" t="s">
        <v>59</v>
      </c>
      <c r="D119" s="10" t="s">
        <v>36</v>
      </c>
      <c r="E119" s="16"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181</v>
      </c>
      <c r="B120" s="10" t="s">
        <v>96</v>
      </c>
      <c r="C120" s="10" t="s">
        <v>59</v>
      </c>
      <c r="D120" s="10" t="s">
        <v>21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182</v>
      </c>
      <c r="B121" s="10" t="s">
        <v>56</v>
      </c>
      <c r="C121" s="10" t="s">
        <v>59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183</v>
      </c>
      <c r="B122" s="10" t="s">
        <v>97</v>
      </c>
      <c r="C122" s="10" t="s">
        <v>65</v>
      </c>
      <c r="D122" s="32">
        <f>E119/E2</f>
        <v>0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184</v>
      </c>
      <c r="B123" s="10" t="s">
        <v>95</v>
      </c>
      <c r="C123" s="10" t="s">
        <v>59</v>
      </c>
      <c r="D123" s="10" t="s">
        <v>37</v>
      </c>
      <c r="E123" s="16">
        <v>128.45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185</v>
      </c>
      <c r="B124" s="10" t="s">
        <v>96</v>
      </c>
      <c r="C124" s="10" t="s">
        <v>59</v>
      </c>
      <c r="D124" s="10" t="s">
        <v>21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186</v>
      </c>
      <c r="B125" s="10" t="s">
        <v>56</v>
      </c>
      <c r="C125" s="10" t="s">
        <v>59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187</v>
      </c>
      <c r="B126" s="10" t="s">
        <v>97</v>
      </c>
      <c r="C126" s="10" t="s">
        <v>65</v>
      </c>
      <c r="D126" s="32">
        <f>E123/E2</f>
        <v>1.4001526051885764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31.5">
      <c r="A127" s="31" t="s">
        <v>188</v>
      </c>
      <c r="B127" s="10" t="s">
        <v>95</v>
      </c>
      <c r="C127" s="10" t="s">
        <v>59</v>
      </c>
      <c r="D127" s="10" t="s">
        <v>38</v>
      </c>
      <c r="E127" s="16">
        <f>389.87+4253.56</f>
        <v>4643.43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189</v>
      </c>
      <c r="B128" s="10" t="s">
        <v>96</v>
      </c>
      <c r="C128" s="10" t="s">
        <v>59</v>
      </c>
      <c r="D128" s="10" t="s">
        <v>21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190</v>
      </c>
      <c r="B129" s="10" t="s">
        <v>56</v>
      </c>
      <c r="C129" s="10" t="s">
        <v>59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191</v>
      </c>
      <c r="B130" s="10" t="s">
        <v>97</v>
      </c>
      <c r="C130" s="10" t="s">
        <v>65</v>
      </c>
      <c r="D130" s="32">
        <f>E127/E2</f>
        <v>50.61510791366907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192</v>
      </c>
      <c r="B131" s="10" t="s">
        <v>95</v>
      </c>
      <c r="C131" s="10" t="s">
        <v>59</v>
      </c>
      <c r="D131" s="10" t="s">
        <v>271</v>
      </c>
      <c r="E131" s="16">
        <f>877.89+333.09+3676.34</f>
        <v>4887.32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193</v>
      </c>
      <c r="B132" s="10" t="s">
        <v>96</v>
      </c>
      <c r="C132" s="10" t="s">
        <v>59</v>
      </c>
      <c r="D132" s="10" t="s">
        <v>21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195</v>
      </c>
      <c r="B133" s="10" t="s">
        <v>56</v>
      </c>
      <c r="C133" s="10" t="s">
        <v>59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196</v>
      </c>
      <c r="B134" s="10" t="s">
        <v>97</v>
      </c>
      <c r="C134" s="10" t="s">
        <v>65</v>
      </c>
      <c r="D134" s="32">
        <f>E131/E2</f>
        <v>53.27359930237628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197</v>
      </c>
      <c r="B135" s="10" t="s">
        <v>95</v>
      </c>
      <c r="C135" s="10" t="s">
        <v>59</v>
      </c>
      <c r="D135" s="10" t="s">
        <v>39</v>
      </c>
      <c r="E135" s="16">
        <v>5391.28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194</v>
      </c>
      <c r="B136" s="10" t="s">
        <v>96</v>
      </c>
      <c r="C136" s="10" t="s">
        <v>59</v>
      </c>
      <c r="D136" s="10" t="s">
        <v>21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198</v>
      </c>
      <c r="B137" s="10" t="s">
        <v>56</v>
      </c>
      <c r="C137" s="10" t="s">
        <v>59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199</v>
      </c>
      <c r="B138" s="10" t="s">
        <v>97</v>
      </c>
      <c r="C138" s="10" t="s">
        <v>65</v>
      </c>
      <c r="D138" s="32">
        <f>E135/E2</f>
        <v>58.76695007630259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200</v>
      </c>
      <c r="B139" s="10" t="s">
        <v>95</v>
      </c>
      <c r="C139" s="10" t="s">
        <v>59</v>
      </c>
      <c r="D139" s="10" t="s">
        <v>40</v>
      </c>
      <c r="E139" s="16">
        <f>2775.59+204.64</f>
        <v>2980.23</v>
      </c>
      <c r="F139" s="16" t="s">
        <v>277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201</v>
      </c>
      <c r="B140" s="10" t="s">
        <v>96</v>
      </c>
      <c r="C140" s="10" t="s">
        <v>59</v>
      </c>
      <c r="D140" s="10" t="s">
        <v>21</v>
      </c>
      <c r="E140" s="16"/>
      <c r="F140" s="16" t="s">
        <v>12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202</v>
      </c>
      <c r="B141" s="10" t="s">
        <v>56</v>
      </c>
      <c r="C141" s="10" t="s">
        <v>59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203</v>
      </c>
      <c r="B142" s="10" t="s">
        <v>97</v>
      </c>
      <c r="C142" s="10" t="s">
        <v>65</v>
      </c>
      <c r="D142" s="32">
        <f>E139/E2</f>
        <v>32.48561151079137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204</v>
      </c>
      <c r="B143" s="10" t="s">
        <v>95</v>
      </c>
      <c r="C143" s="10" t="s">
        <v>59</v>
      </c>
      <c r="D143" s="10" t="s">
        <v>41</v>
      </c>
      <c r="E143" s="16">
        <f>5006.17+197.66+1111.37</f>
        <v>6315.2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205</v>
      </c>
      <c r="B144" s="10" t="s">
        <v>96</v>
      </c>
      <c r="C144" s="10" t="s">
        <v>59</v>
      </c>
      <c r="D144" s="10" t="s">
        <v>21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206</v>
      </c>
      <c r="B145" s="10" t="s">
        <v>56</v>
      </c>
      <c r="C145" s="10" t="s">
        <v>59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207</v>
      </c>
      <c r="B146" s="10" t="s">
        <v>97</v>
      </c>
      <c r="C146" s="10" t="s">
        <v>65</v>
      </c>
      <c r="D146" s="32">
        <f>E143/E2</f>
        <v>68.83802049269676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/>
      <c r="B147" s="10" t="s">
        <v>95</v>
      </c>
      <c r="C147" s="10" t="s">
        <v>59</v>
      </c>
      <c r="D147" s="32" t="s">
        <v>300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/>
      <c r="B148" s="10" t="s">
        <v>96</v>
      </c>
      <c r="C148" s="10" t="s">
        <v>59</v>
      </c>
      <c r="D148" s="32" t="s">
        <v>21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/>
      <c r="B149" s="10" t="s">
        <v>56</v>
      </c>
      <c r="C149" s="10" t="s">
        <v>59</v>
      </c>
      <c r="D149" s="32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/>
      <c r="B150" s="10" t="s">
        <v>97</v>
      </c>
      <c r="C150" s="10" t="s">
        <v>65</v>
      </c>
      <c r="D150" s="32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47.25">
      <c r="A151" s="27" t="s">
        <v>234</v>
      </c>
      <c r="B151" s="28" t="s">
        <v>93</v>
      </c>
      <c r="C151" s="28" t="s">
        <v>59</v>
      </c>
      <c r="D151" s="28" t="s">
        <v>42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8.75">
      <c r="A152" s="31" t="s">
        <v>208</v>
      </c>
      <c r="B152" s="10" t="s">
        <v>94</v>
      </c>
      <c r="C152" s="10" t="s">
        <v>65</v>
      </c>
      <c r="D152" s="10">
        <f>E153+E157+E161+E165+E169+E173+E177+E181</f>
        <v>0</v>
      </c>
      <c r="E152" s="16"/>
      <c r="F152" s="37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31.5">
      <c r="A153" s="31" t="s">
        <v>209</v>
      </c>
      <c r="B153" s="10" t="s">
        <v>95</v>
      </c>
      <c r="C153" s="10" t="s">
        <v>59</v>
      </c>
      <c r="D153" s="10" t="s">
        <v>44</v>
      </c>
      <c r="E153" s="16">
        <v>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210</v>
      </c>
      <c r="B154" s="10" t="s">
        <v>96</v>
      </c>
      <c r="C154" s="10" t="s">
        <v>59</v>
      </c>
      <c r="D154" s="10" t="s">
        <v>21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15.75">
      <c r="A155" s="31" t="s">
        <v>211</v>
      </c>
      <c r="B155" s="10" t="s">
        <v>56</v>
      </c>
      <c r="C155" s="10" t="s">
        <v>59</v>
      </c>
      <c r="D155" s="10" t="s">
        <v>12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212</v>
      </c>
      <c r="B156" s="10" t="s">
        <v>97</v>
      </c>
      <c r="C156" s="10" t="s">
        <v>65</v>
      </c>
      <c r="D156" s="32">
        <f>E153/E2</f>
        <v>0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31.5">
      <c r="A157" s="31" t="s">
        <v>213</v>
      </c>
      <c r="B157" s="10" t="s">
        <v>95</v>
      </c>
      <c r="C157" s="10" t="s">
        <v>59</v>
      </c>
      <c r="D157" s="10" t="s">
        <v>43</v>
      </c>
      <c r="E157" s="16">
        <v>0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214</v>
      </c>
      <c r="B158" s="10" t="s">
        <v>96</v>
      </c>
      <c r="C158" s="10" t="s">
        <v>59</v>
      </c>
      <c r="D158" s="10" t="s">
        <v>21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15.75">
      <c r="A159" s="31" t="s">
        <v>215</v>
      </c>
      <c r="B159" s="10" t="s">
        <v>56</v>
      </c>
      <c r="C159" s="10" t="s">
        <v>59</v>
      </c>
      <c r="D159" s="10" t="s">
        <v>12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 t="s">
        <v>216</v>
      </c>
      <c r="B160" s="10" t="s">
        <v>97</v>
      </c>
      <c r="C160" s="10" t="s">
        <v>65</v>
      </c>
      <c r="D160" s="10">
        <f>E157/E2</f>
        <v>0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31.5">
      <c r="A161" s="31" t="s">
        <v>217</v>
      </c>
      <c r="B161" s="10" t="s">
        <v>95</v>
      </c>
      <c r="C161" s="10" t="s">
        <v>59</v>
      </c>
      <c r="D161" s="10" t="s">
        <v>235</v>
      </c>
      <c r="E161" s="16">
        <v>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 t="s">
        <v>218</v>
      </c>
      <c r="B162" s="10" t="s">
        <v>96</v>
      </c>
      <c r="C162" s="10" t="s">
        <v>59</v>
      </c>
      <c r="D162" s="10" t="s">
        <v>21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15.75">
      <c r="A163" s="31" t="s">
        <v>219</v>
      </c>
      <c r="B163" s="10" t="s">
        <v>56</v>
      </c>
      <c r="C163" s="10" t="s">
        <v>59</v>
      </c>
      <c r="D163" s="10" t="s">
        <v>12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220</v>
      </c>
      <c r="B164" s="10" t="s">
        <v>97</v>
      </c>
      <c r="C164" s="10" t="s">
        <v>65</v>
      </c>
      <c r="D164" s="10">
        <v>0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31.5">
      <c r="A165" s="31" t="s">
        <v>221</v>
      </c>
      <c r="B165" s="10" t="s">
        <v>95</v>
      </c>
      <c r="C165" s="10" t="s">
        <v>59</v>
      </c>
      <c r="D165" s="10" t="s">
        <v>1</v>
      </c>
      <c r="E165" s="16">
        <v>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222</v>
      </c>
      <c r="B166" s="10" t="s">
        <v>96</v>
      </c>
      <c r="C166" s="10" t="s">
        <v>59</v>
      </c>
      <c r="D166" s="10" t="s">
        <v>21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15.75">
      <c r="A167" s="31" t="s">
        <v>223</v>
      </c>
      <c r="B167" s="10" t="s">
        <v>56</v>
      </c>
      <c r="C167" s="10" t="s">
        <v>59</v>
      </c>
      <c r="D167" s="10" t="s">
        <v>12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224</v>
      </c>
      <c r="B168" s="10" t="s">
        <v>97</v>
      </c>
      <c r="C168" s="10" t="s">
        <v>65</v>
      </c>
      <c r="D168" s="32">
        <f>E165/E2</f>
        <v>0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225</v>
      </c>
      <c r="B169" s="10" t="s">
        <v>95</v>
      </c>
      <c r="C169" s="10" t="s">
        <v>59</v>
      </c>
      <c r="D169" s="10" t="s">
        <v>0</v>
      </c>
      <c r="E169" s="16">
        <v>0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226</v>
      </c>
      <c r="B170" s="10" t="s">
        <v>96</v>
      </c>
      <c r="C170" s="10" t="s">
        <v>59</v>
      </c>
      <c r="D170" s="10" t="s">
        <v>21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227</v>
      </c>
      <c r="B171" s="10" t="s">
        <v>56</v>
      </c>
      <c r="C171" s="10" t="s">
        <v>59</v>
      </c>
      <c r="D171" s="10" t="s">
        <v>12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228</v>
      </c>
      <c r="B172" s="10" t="s">
        <v>97</v>
      </c>
      <c r="C172" s="10" t="s">
        <v>65</v>
      </c>
      <c r="D172" s="32">
        <f>E169/E2</f>
        <v>0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 t="s">
        <v>230</v>
      </c>
      <c r="B173" s="10" t="s">
        <v>95</v>
      </c>
      <c r="C173" s="10" t="s">
        <v>59</v>
      </c>
      <c r="D173" s="10" t="s">
        <v>45</v>
      </c>
      <c r="E173" s="16">
        <v>0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 t="s">
        <v>231</v>
      </c>
      <c r="B174" s="10" t="s">
        <v>96</v>
      </c>
      <c r="C174" s="10" t="s">
        <v>59</v>
      </c>
      <c r="D174" s="10" t="s">
        <v>21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 t="s">
        <v>232</v>
      </c>
      <c r="B175" s="10" t="s">
        <v>56</v>
      </c>
      <c r="C175" s="10" t="s">
        <v>59</v>
      </c>
      <c r="D175" s="10" t="s">
        <v>12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 t="s">
        <v>233</v>
      </c>
      <c r="B176" s="10" t="s">
        <v>97</v>
      </c>
      <c r="C176" s="10" t="s">
        <v>65</v>
      </c>
      <c r="D176" s="32">
        <f>E173/E2</f>
        <v>0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236</v>
      </c>
      <c r="B177" s="10" t="s">
        <v>95</v>
      </c>
      <c r="C177" s="10" t="s">
        <v>59</v>
      </c>
      <c r="D177" s="10" t="s">
        <v>46</v>
      </c>
      <c r="E177" s="16">
        <v>0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237</v>
      </c>
      <c r="B178" s="10" t="s">
        <v>96</v>
      </c>
      <c r="C178" s="10" t="s">
        <v>59</v>
      </c>
      <c r="D178" s="10" t="s">
        <v>21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238</v>
      </c>
      <c r="B179" s="10" t="s">
        <v>56</v>
      </c>
      <c r="C179" s="10" t="s">
        <v>59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239</v>
      </c>
      <c r="B180" s="10" t="s">
        <v>97</v>
      </c>
      <c r="C180" s="10" t="s">
        <v>65</v>
      </c>
      <c r="D180" s="32">
        <f>E177/E2</f>
        <v>0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296</v>
      </c>
      <c r="B181" s="10" t="s">
        <v>95</v>
      </c>
      <c r="C181" s="10" t="s">
        <v>59</v>
      </c>
      <c r="D181" s="10" t="s">
        <v>47</v>
      </c>
      <c r="E181" s="16">
        <v>0</v>
      </c>
      <c r="F181" s="16" t="s">
        <v>278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297</v>
      </c>
      <c r="B182" s="10" t="s">
        <v>96</v>
      </c>
      <c r="C182" s="10" t="s">
        <v>59</v>
      </c>
      <c r="D182" s="10" t="s">
        <v>21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298</v>
      </c>
      <c r="B183" s="10" t="s">
        <v>56</v>
      </c>
      <c r="C183" s="10" t="s">
        <v>59</v>
      </c>
      <c r="D183" s="10" t="s">
        <v>272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299</v>
      </c>
      <c r="B184" s="10" t="s">
        <v>97</v>
      </c>
      <c r="C184" s="10" t="s">
        <v>65</v>
      </c>
      <c r="D184" s="32">
        <f>E181/E2</f>
        <v>0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15.75">
      <c r="A185" s="31"/>
      <c r="B185" s="28" t="s">
        <v>229</v>
      </c>
      <c r="C185" s="10" t="s">
        <v>65</v>
      </c>
      <c r="D185" s="38">
        <f>SUM(D52,D28,D34,D40,D46,D62,D72,D118,D152)</f>
        <v>32721.62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4" ht="15.75">
      <c r="A186" s="11" t="s">
        <v>240</v>
      </c>
      <c r="B186" s="11"/>
      <c r="C186" s="11"/>
      <c r="D186" s="11"/>
    </row>
    <row r="187" spans="1:5" ht="15.75">
      <c r="A187" s="8" t="s">
        <v>241</v>
      </c>
      <c r="B187" s="9" t="s">
        <v>242</v>
      </c>
      <c r="C187" s="9" t="s">
        <v>243</v>
      </c>
      <c r="D187" s="9">
        <v>2</v>
      </c>
      <c r="E187" s="3" t="s">
        <v>283</v>
      </c>
    </row>
    <row r="188" spans="1:5" ht="15.75">
      <c r="A188" s="8" t="s">
        <v>244</v>
      </c>
      <c r="B188" s="9" t="s">
        <v>245</v>
      </c>
      <c r="C188" s="9" t="s">
        <v>243</v>
      </c>
      <c r="D188" s="9">
        <v>2</v>
      </c>
      <c r="E188" s="3" t="s">
        <v>283</v>
      </c>
    </row>
    <row r="189" spans="1:5" ht="15.75">
      <c r="A189" s="8" t="s">
        <v>246</v>
      </c>
      <c r="B189" s="9" t="s">
        <v>247</v>
      </c>
      <c r="C189" s="9" t="s">
        <v>243</v>
      </c>
      <c r="D189" s="9">
        <v>0</v>
      </c>
      <c r="E189" s="3" t="s">
        <v>283</v>
      </c>
    </row>
    <row r="190" spans="1:5" ht="15.75">
      <c r="A190" s="8" t="s">
        <v>248</v>
      </c>
      <c r="B190" s="9" t="s">
        <v>249</v>
      </c>
      <c r="C190" s="9" t="s">
        <v>65</v>
      </c>
      <c r="D190" s="9">
        <v>-974.81</v>
      </c>
      <c r="E190" s="3" t="s">
        <v>283</v>
      </c>
    </row>
    <row r="191" spans="1:4" ht="15.75">
      <c r="A191" s="11" t="s">
        <v>250</v>
      </c>
      <c r="B191" s="11"/>
      <c r="C191" s="11"/>
      <c r="D191" s="11"/>
    </row>
    <row r="192" spans="1:5" ht="31.5">
      <c r="A192" s="8" t="s">
        <v>251</v>
      </c>
      <c r="B192" s="9" t="s">
        <v>64</v>
      </c>
      <c r="C192" s="9" t="s">
        <v>65</v>
      </c>
      <c r="D192" s="9">
        <v>0</v>
      </c>
      <c r="E192" s="3" t="s">
        <v>302</v>
      </c>
    </row>
    <row r="193" spans="1:5" ht="31.5">
      <c r="A193" s="8" t="s">
        <v>252</v>
      </c>
      <c r="B193" s="9" t="s">
        <v>66</v>
      </c>
      <c r="C193" s="9" t="s">
        <v>65</v>
      </c>
      <c r="D193" s="9">
        <v>0</v>
      </c>
      <c r="E193" s="3" t="s">
        <v>302</v>
      </c>
    </row>
    <row r="194" spans="1:5" ht="31.5">
      <c r="A194" s="8" t="s">
        <v>253</v>
      </c>
      <c r="B194" s="9" t="s">
        <v>68</v>
      </c>
      <c r="C194" s="9" t="s">
        <v>65</v>
      </c>
      <c r="D194" s="9">
        <v>0</v>
      </c>
      <c r="E194" s="3" t="s">
        <v>302</v>
      </c>
    </row>
    <row r="195" spans="1:5" ht="31.5">
      <c r="A195" s="8" t="s">
        <v>254</v>
      </c>
      <c r="B195" s="9" t="s">
        <v>88</v>
      </c>
      <c r="C195" s="9" t="s">
        <v>65</v>
      </c>
      <c r="D195" s="9">
        <v>0</v>
      </c>
      <c r="E195" s="3" t="s">
        <v>302</v>
      </c>
    </row>
    <row r="196" spans="1:5" ht="31.5">
      <c r="A196" s="8" t="s">
        <v>255</v>
      </c>
      <c r="B196" s="9" t="s">
        <v>256</v>
      </c>
      <c r="C196" s="9" t="s">
        <v>65</v>
      </c>
      <c r="D196" s="9">
        <v>0</v>
      </c>
      <c r="E196" s="3" t="s">
        <v>302</v>
      </c>
    </row>
    <row r="197" spans="1:5" ht="31.5">
      <c r="A197" s="8" t="s">
        <v>257</v>
      </c>
      <c r="B197" s="9" t="s">
        <v>90</v>
      </c>
      <c r="C197" s="9" t="s">
        <v>65</v>
      </c>
      <c r="D197" s="9">
        <v>0</v>
      </c>
      <c r="E197" s="3" t="s">
        <v>302</v>
      </c>
    </row>
    <row r="198" spans="1:4" ht="15.75">
      <c r="A198" s="11" t="s">
        <v>258</v>
      </c>
      <c r="B198" s="11"/>
      <c r="C198" s="11"/>
      <c r="D198" s="11"/>
    </row>
    <row r="199" spans="1:5" ht="31.5">
      <c r="A199" s="8" t="s">
        <v>259</v>
      </c>
      <c r="B199" s="9" t="s">
        <v>242</v>
      </c>
      <c r="C199" s="9" t="s">
        <v>243</v>
      </c>
      <c r="D199" s="9">
        <v>0</v>
      </c>
      <c r="E199" s="3" t="s">
        <v>302</v>
      </c>
    </row>
    <row r="200" spans="1:5" ht="31.5">
      <c r="A200" s="8" t="s">
        <v>260</v>
      </c>
      <c r="B200" s="9" t="s">
        <v>245</v>
      </c>
      <c r="C200" s="9" t="s">
        <v>243</v>
      </c>
      <c r="D200" s="9">
        <v>0</v>
      </c>
      <c r="E200" s="3" t="s">
        <v>302</v>
      </c>
    </row>
    <row r="201" spans="1:5" ht="31.5">
      <c r="A201" s="8" t="s">
        <v>261</v>
      </c>
      <c r="B201" s="9" t="s">
        <v>262</v>
      </c>
      <c r="C201" s="9" t="s">
        <v>243</v>
      </c>
      <c r="D201" s="9">
        <v>0</v>
      </c>
      <c r="E201" s="3" t="s">
        <v>302</v>
      </c>
    </row>
    <row r="202" spans="1:5" ht="31.5">
      <c r="A202" s="8" t="s">
        <v>263</v>
      </c>
      <c r="B202" s="9" t="s">
        <v>249</v>
      </c>
      <c r="C202" s="9" t="s">
        <v>65</v>
      </c>
      <c r="D202" s="9">
        <v>0</v>
      </c>
      <c r="E202" s="3" t="s">
        <v>302</v>
      </c>
    </row>
    <row r="203" spans="1:4" ht="15.75">
      <c r="A203" s="11" t="s">
        <v>264</v>
      </c>
      <c r="B203" s="11"/>
      <c r="C203" s="11"/>
      <c r="D203" s="11"/>
    </row>
    <row r="204" spans="1:5" ht="15.75">
      <c r="A204" s="8" t="s">
        <v>265</v>
      </c>
      <c r="B204" s="9" t="s">
        <v>266</v>
      </c>
      <c r="C204" s="9" t="s">
        <v>243</v>
      </c>
      <c r="D204" s="9">
        <v>2</v>
      </c>
      <c r="E204" s="3" t="s">
        <v>301</v>
      </c>
    </row>
    <row r="205" spans="1:5" ht="15.75">
      <c r="A205" s="8" t="s">
        <v>267</v>
      </c>
      <c r="B205" s="9" t="s">
        <v>268</v>
      </c>
      <c r="C205" s="9" t="s">
        <v>243</v>
      </c>
      <c r="D205" s="9">
        <v>2</v>
      </c>
      <c r="E205" s="3" t="s">
        <v>301</v>
      </c>
    </row>
    <row r="206" spans="1:5" ht="31.5">
      <c r="A206" s="8" t="s">
        <v>269</v>
      </c>
      <c r="B206" s="9" t="s">
        <v>270</v>
      </c>
      <c r="C206" s="9" t="s">
        <v>65</v>
      </c>
      <c r="D206" s="9">
        <v>4620.15</v>
      </c>
      <c r="E206" s="3" t="s">
        <v>301</v>
      </c>
    </row>
    <row r="210" spans="1:4" ht="15.75">
      <c r="A210" s="39" t="s">
        <v>305</v>
      </c>
      <c r="B210" s="39"/>
      <c r="D210" s="40" t="s">
        <v>306</v>
      </c>
    </row>
  </sheetData>
  <sheetProtection/>
  <mergeCells count="9">
    <mergeCell ref="A210:B210"/>
    <mergeCell ref="F63:F64"/>
    <mergeCell ref="A203:D203"/>
    <mergeCell ref="A2:D2"/>
    <mergeCell ref="A26:D26"/>
    <mergeCell ref="A8:D8"/>
    <mergeCell ref="A186:D186"/>
    <mergeCell ref="A191:D191"/>
    <mergeCell ref="A198:D19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2017-04-11T06:47:19Z</dcterms:modified>
  <cp:category/>
  <cp:version/>
  <cp:contentType/>
  <cp:contentStatus/>
</cp:coreProperties>
</file>