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<sst xmlns="http://schemas.openxmlformats.org/spreadsheetml/2006/main" count="967" uniqueCount="385">
  <si>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</si>
  <si>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</si>
  <si>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</si>
  <si>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</si>
  <si>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</si>
  <si>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</si>
  <si>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</si>
  <si>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</si>
  <si>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</si>
  <si>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</si>
  <si>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</si>
  <si>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</si>
  <si>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</si>
  <si>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</si>
  <si>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</si>
  <si>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</si>
  <si>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</si>
  <si>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</si>
  <si>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</si>
  <si>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</si>
  <si>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</si>
  <si>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</si>
  <si>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</si>
  <si>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</si>
  <si>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</si>
  <si>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</si>
  <si>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</si>
  <si>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</si>
  <si>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</si>
  <si>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</si>
  <si>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</si>
  <si>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</si>
  <si>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</si>
  <si>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</si>
  <si>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</si>
  <si>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</si>
  <si>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</si>
  <si>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</si>
  <si>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</si>
  <si>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</si>
  <si>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</si>
  <si>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</si>
  <si>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</si>
  <si>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</si>
  <si>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</si>
  <si>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</si>
  <si>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</si>
  <si>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</si>
  <si>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</si>
  <si>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</si>
  <si>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</si>
  <si>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</si>
  <si>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</si>
  <si>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</si>
  <si>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</si>
  <si>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</si>
  <si>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</si>
  <si>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</si>
  <si>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</si>
  <si>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</si>
  <si>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</si>
  <si>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</si>
  <si>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</si>
  <si>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</si>
  <si>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</si>
  <si>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</si>
  <si>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</si>
  <si>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</si>
  <si>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</si>
  <si>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</si>
  <si>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</si>
  <si>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</si>
  <si>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</si>
  <si>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</si>
  <si>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</si>
  <si>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</si>
  <si>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</si>
  <si>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</si>
  <si>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</si>
  <si>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</si>
  <si>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</si>
  <si>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</si>
  <si>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</si>
  <si>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</si>
  <si>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</si>
  <si>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</si>
  <si>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</si>
  <si>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</si>
  <si>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</si>
  <si>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</si>
  <si>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</si>
  <si>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</si>
  <si>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</si>
  <si>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</si>
  <si>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</si>
  <si>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</si>
  <si>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</si>
  <si>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</si>
  <si>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</si>
  <si>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</si>
  <si>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</si>
  <si>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</si>
  <si>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</si>
  <si>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</si>
  <si>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</si>
  <si>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</si>
  <si>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</si>
  <si>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</si>
  <si>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</si>
  <si>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</si>
  <si>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</si>
  <si>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</si>
  <si>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</si>
  <si>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</si>
  <si>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</si>
  <si>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</si>
  <si>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</si>
  <si>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</si>
  <si>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</si>
  <si>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</si>
  <si>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</si>
  <si>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</si>
  <si>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</si>
  <si>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</si>
  <si>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</si>
  <si>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</si>
  <si>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</si>
  <si>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</si>
  <si>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</si>
  <si>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</si>
  <si>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</si>
  <si>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</si>
  <si>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</si>
  <si>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</si>
  <si>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</si>
  <si>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</si>
  <si>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</si>
  <si>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</si>
  <si>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</si>
  <si>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</si>
  <si>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</si>
  <si>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</si>
  <si>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</si>
  <si>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</si>
  <si>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</si>
  <si>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</si>
  <si>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</si>
  <si>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</si>
  <si>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</si>
  <si>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</si>
  <si>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</si>
  <si>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</si>
  <si>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</si>
  <si>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</si>
  <si>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</si>
  <si>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</si>
  <si>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</si>
  <si>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</si>
  <si>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</si>
  <si>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</si>
  <si>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</si>
  <si>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</si>
  <si>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</si>
  <si>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</si>
  <si>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</si>
  <si>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</si>
  <si>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</si>
  <si>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</si>
  <si>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</si>
  <si>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</si>
  <si>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</si>
  <si>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</si>
  <si>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</si>
  <si>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</si>
  <si>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</si>
  <si>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</si>
  <si>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</si>
  <si>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</si>
  <si>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</si>
  <si>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</si>
  <si>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</si>
  <si>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</si>
  <si>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</si>
  <si>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</si>
  <si>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</si>
  <si>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</si>
  <si>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</si>
  <si>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</si>
  <si>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</si>
  <si>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</si>
  <si>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</si>
  <si>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</si>
  <si>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</si>
  <si>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</si>
  <si>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</si>
  <si>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</si>
  <si>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</si>
  <si>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</si>
  <si>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</si>
  <si>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</si>
  <si>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</si>
  <si>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</si>
  <si>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</si>
  <si>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</si>
  <si>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</si>
  <si>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</si>
  <si>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</si>
  <si>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</si>
  <si>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</si>
  <si>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</si>
  <si>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</si>
  <si>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</si>
  <si>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</si>
  <si>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</si>
  <si>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</si>
  <si>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</si>
  <si>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</si>
  <si>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</si>
  <si>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</si>
  <si>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</si>
  <si>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</si>
  <si>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</si>
  <si>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</si>
  <si>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</si>
  <si>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</si>
  <si>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</si>
  <si>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</si>
  <si>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</si>
  <si>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</si>
  <si>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</si>
  <si>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</si>
  <si>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</si>
  <si>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</si>
  <si>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</si>
  <si>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</si>
  <si>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</si>
  <si>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</si>
  <si>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</si>
  <si>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</si>
  <si>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</si>
  <si>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</si>
  <si>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</si>
  <si>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</si>
  <si>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</si>
  <si>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</si>
  <si>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</si>
  <si>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</si>
  <si>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</si>
  <si>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</si>
  <si>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</si>
  <si>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</si>
  <si>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</si>
  <si>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</si>
  <si>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</si>
  <si>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</si>
  <si>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</si>
  <si>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</si>
  <si>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</si>
  <si>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</si>
  <si>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</si>
  <si>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</si>
  <si>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</si>
  <si>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</si>
  <si>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</si>
  <si>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</si>
  <si>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</si>
  <si>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</si>
  <si>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</si>
  <si>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</si>
  <si>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</si>
  <si>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</si>
  <si>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</si>
  <si>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</si>
  <si>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</si>
  <si>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</si>
  <si>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</si>
  <si>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</si>
  <si>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</si>
  <si>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</si>
  <si>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</si>
  <si>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</si>
  <si>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</si>
  <si>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</si>
  <si>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</si>
  <si>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</si>
  <si>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</si>
  <si>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</si>
  <si>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</si>
  <si>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</si>
  <si>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</si>
  <si>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</si>
  <si>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</si>
  <si>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</si>
  <si>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</si>
  <si>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</si>
  <si>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</si>
  <si>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</si>
  <si>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</si>
  <si>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</si>
  <si>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</si>
  <si>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</si>
  <si>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</si>
  <si>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</si>
  <si>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</si>
  <si>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</si>
  <si>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</si>
  <si>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</si>
  <si>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</si>
  <si>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</si>
  <si>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</si>
  <si>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</si>
  <si>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</si>
  <si>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</si>
  <si>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</si>
  <si>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</si>
  <si>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</si>
  <si>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</si>
  <si>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</si>
  <si>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</si>
  <si>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</si>
  <si>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</si>
  <si>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</si>
  <si>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</si>
  <si>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</si>
  <si>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</si>
  <si>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</si>
  <si>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</si>
  <si>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</si>
  <si>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</si>
  <si>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</si>
  <si>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</si>
  <si>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</si>
  <si>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</si>
  <si>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</si>
  <si>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</si>
  <si>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</si>
  <si>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</si>
  <si>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</si>
  <si>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</si>
  <si>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</si>
  <si>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</si>
  <si>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</si>
  <si>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</si>
  <si>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</si>
  <si>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</si>
  <si>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</si>
  <si>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</si>
  <si>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</si>
  <si>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</si>
  <si>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</si>
  <si>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</si>
  <si>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</si>
  <si>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</si>
  <si>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</si>
  <si>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</si>
  <si>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</si>
  <si>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</si>
  <si>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</si>
  <si>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</si>
  <si>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</si>
  <si>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</si>
  <si>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</si>
  <si>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</si>
  <si>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</si>
  <si>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</si>
  <si>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</si>
  <si>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</si>
  <si>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</si>
  <si>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</si>
  <si>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</si>
  <si>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</si>
  <si>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</si>
  <si>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</si>
  <si>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</si>
  <si>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</si>
  <si>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ЯРЛЫКОВА</t>
  </si>
  <si>
    <t>ВСЕГДА И ВЕЗДЕ  0</t>
  </si>
  <si>
    <t>31.03.2017 г.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</si>
  <si>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</si>
  <si>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</si>
  <si>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               по дому №17  ул. Гайдара А в  г. Липецке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</si>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</sst>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2">
        <row r="122">
          <cell r="CF122">
            <v>41090.9915556</v>
          </cell>
        </row>
        <row r="123">
          <cell r="CF123">
            <v>67273.19930520002</v>
          </cell>
        </row>
        <row r="124">
          <cell r="CF124">
            <v>10591.86744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226">
      <selection activeCell="D205" sqref="D20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7.42187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319</v>
      </c>
    </row>
    <row r="2" spans="1:22" s="6" customFormat="1" ht="33.75" customHeight="1">
      <c r="A2" s="42" t="s">
        <v>380</v>
      </c>
      <c r="B2" s="42"/>
      <c r="C2" s="42"/>
      <c r="D2" s="42"/>
      <c r="E2" s="5">
        <v>720.3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8" t="s">
        <v>64</v>
      </c>
      <c r="C4" s="8" t="s">
        <v>65</v>
      </c>
      <c r="D4" s="8" t="s">
        <v>66</v>
      </c>
    </row>
    <row r="5" spans="1:4" ht="15.75">
      <c r="A5" s="7" t="s">
        <v>69</v>
      </c>
      <c r="B5" s="8" t="s">
        <v>67</v>
      </c>
      <c r="C5" s="8" t="s">
        <v>68</v>
      </c>
      <c r="D5" s="9" t="s">
        <v>377</v>
      </c>
    </row>
    <row r="6" spans="1:4" ht="15.75">
      <c r="A6" s="7" t="s">
        <v>70</v>
      </c>
      <c r="B6" s="8" t="s">
        <v>71</v>
      </c>
      <c r="C6" s="8" t="s">
        <v>68</v>
      </c>
      <c r="D6" s="9" t="s">
        <v>317</v>
      </c>
    </row>
    <row r="7" spans="1:4" ht="15.75">
      <c r="A7" s="7" t="s">
        <v>58</v>
      </c>
      <c r="B7" s="8" t="s">
        <v>72</v>
      </c>
      <c r="C7" s="8" t="s">
        <v>68</v>
      </c>
      <c r="D7" s="9" t="s">
        <v>318</v>
      </c>
    </row>
    <row r="8" spans="1:4" ht="42.75" customHeight="1">
      <c r="A8" s="41" t="s">
        <v>101</v>
      </c>
      <c r="B8" s="41"/>
      <c r="C8" s="41"/>
      <c r="D8" s="41"/>
    </row>
    <row r="9" spans="1:5" ht="15.75">
      <c r="A9" s="7" t="s">
        <v>59</v>
      </c>
      <c r="B9" s="8" t="s">
        <v>73</v>
      </c>
      <c r="C9" s="8" t="s">
        <v>74</v>
      </c>
      <c r="D9" s="8">
        <v>0</v>
      </c>
      <c r="E9" s="3" t="s">
        <v>334</v>
      </c>
    </row>
    <row r="10" spans="1:5" ht="15.75">
      <c r="A10" s="7" t="s">
        <v>60</v>
      </c>
      <c r="B10" s="8" t="s">
        <v>75</v>
      </c>
      <c r="C10" s="8" t="s">
        <v>74</v>
      </c>
      <c r="D10" s="8">
        <v>0</v>
      </c>
      <c r="E10" s="3" t="s">
        <v>334</v>
      </c>
    </row>
    <row r="11" spans="1:5" ht="15.75">
      <c r="A11" s="7" t="s">
        <v>76</v>
      </c>
      <c r="B11" s="8" t="s">
        <v>77</v>
      </c>
      <c r="C11" s="8" t="s">
        <v>74</v>
      </c>
      <c r="D11" s="8">
        <v>31855.81</v>
      </c>
      <c r="E11" s="3" t="s">
        <v>334</v>
      </c>
    </row>
    <row r="12" spans="1:4" ht="31.5">
      <c r="A12" s="7" t="s">
        <v>78</v>
      </c>
      <c r="B12" s="8" t="s">
        <v>79</v>
      </c>
      <c r="C12" s="8" t="s">
        <v>74</v>
      </c>
      <c r="D12" s="10">
        <f>D13+D14+D15</f>
        <v>118956.05830080001</v>
      </c>
    </row>
    <row r="13" spans="1:4" ht="15.75">
      <c r="A13" s="7" t="s">
        <v>93</v>
      </c>
      <c r="B13" s="1" t="s">
        <v>80</v>
      </c>
      <c r="C13" s="8" t="s">
        <v>74</v>
      </c>
      <c r="D13" s="10">
        <f>'[1]ук(2016)'!$CF$123</f>
        <v>67273.19930520002</v>
      </c>
    </row>
    <row r="14" spans="1:4" ht="15.75">
      <c r="A14" s="7" t="s">
        <v>94</v>
      </c>
      <c r="B14" s="1" t="s">
        <v>81</v>
      </c>
      <c r="C14" s="8" t="s">
        <v>74</v>
      </c>
      <c r="D14" s="10">
        <f>'[1]ук(2016)'!$CF$122</f>
        <v>41090.9915556</v>
      </c>
    </row>
    <row r="15" spans="1:4" ht="15.75">
      <c r="A15" s="7" t="s">
        <v>95</v>
      </c>
      <c r="B15" s="1" t="s">
        <v>82</v>
      </c>
      <c r="C15" s="8" t="s">
        <v>74</v>
      </c>
      <c r="D15" s="10">
        <f>'[1]ук(2016)'!$CF$124</f>
        <v>10591.86744</v>
      </c>
    </row>
    <row r="16" spans="1:5" ht="15.75">
      <c r="A16" s="1" t="s">
        <v>83</v>
      </c>
      <c r="B16" s="1" t="s">
        <v>84</v>
      </c>
      <c r="C16" s="1" t="s">
        <v>74</v>
      </c>
      <c r="D16" s="1">
        <v>108257.24</v>
      </c>
      <c r="E16" s="3" t="s">
        <v>334</v>
      </c>
    </row>
    <row r="17" spans="1:5" ht="31.5">
      <c r="A17" s="1" t="s">
        <v>61</v>
      </c>
      <c r="B17" s="1" t="s">
        <v>96</v>
      </c>
      <c r="C17" s="1" t="s">
        <v>74</v>
      </c>
      <c r="D17" s="1">
        <f>D16</f>
        <v>108257.24</v>
      </c>
      <c r="E17" s="3" t="s">
        <v>334</v>
      </c>
    </row>
    <row r="18" spans="1:4" ht="31.5">
      <c r="A18" s="1" t="s">
        <v>381</v>
      </c>
      <c r="B18" s="1" t="s">
        <v>382</v>
      </c>
      <c r="C18" s="1" t="s">
        <v>74</v>
      </c>
      <c r="D18" s="1">
        <v>0</v>
      </c>
    </row>
    <row r="19" spans="1:4" ht="15.75">
      <c r="A19" s="1" t="s">
        <v>383</v>
      </c>
      <c r="B19" s="1" t="s">
        <v>384</v>
      </c>
      <c r="C19" s="1" t="s">
        <v>74</v>
      </c>
      <c r="D19" s="1">
        <v>0</v>
      </c>
    </row>
    <row r="20" spans="1:5" ht="15.75">
      <c r="A20" s="1" t="s">
        <v>62</v>
      </c>
      <c r="B20" s="1" t="s">
        <v>85</v>
      </c>
      <c r="C20" s="1" t="s">
        <v>74</v>
      </c>
      <c r="D20" s="1">
        <v>0</v>
      </c>
      <c r="E20" s="3" t="s">
        <v>334</v>
      </c>
    </row>
    <row r="21" spans="1:5" ht="15.75">
      <c r="A21" s="1" t="s">
        <v>86</v>
      </c>
      <c r="B21" s="1" t="s">
        <v>87</v>
      </c>
      <c r="C21" s="1" t="s">
        <v>74</v>
      </c>
      <c r="D21" s="1">
        <v>0</v>
      </c>
      <c r="E21" s="3" t="s">
        <v>334</v>
      </c>
    </row>
    <row r="22" spans="1:5" ht="15.75">
      <c r="A22" s="1" t="s">
        <v>88</v>
      </c>
      <c r="B22" s="1" t="s">
        <v>89</v>
      </c>
      <c r="C22" s="1" t="s">
        <v>74</v>
      </c>
      <c r="D22" s="1">
        <f>D16+D10</f>
        <v>108257.24</v>
      </c>
      <c r="E22" s="3" t="s">
        <v>334</v>
      </c>
    </row>
    <row r="23" spans="1:5" ht="15.75">
      <c r="A23" s="1" t="s">
        <v>90</v>
      </c>
      <c r="B23" s="1" t="s">
        <v>97</v>
      </c>
      <c r="C23" s="1" t="s">
        <v>74</v>
      </c>
      <c r="D23" s="1">
        <v>0</v>
      </c>
      <c r="E23" s="3" t="s">
        <v>334</v>
      </c>
    </row>
    <row r="24" spans="1:5" ht="15.75">
      <c r="A24" s="1" t="s">
        <v>91</v>
      </c>
      <c r="B24" s="1" t="s">
        <v>98</v>
      </c>
      <c r="C24" s="1" t="s">
        <v>74</v>
      </c>
      <c r="D24" s="1">
        <v>0</v>
      </c>
      <c r="E24" s="3" t="s">
        <v>334</v>
      </c>
    </row>
    <row r="25" spans="1:5" ht="15.75">
      <c r="A25" s="1" t="s">
        <v>92</v>
      </c>
      <c r="B25" s="1" t="s">
        <v>99</v>
      </c>
      <c r="C25" s="1" t="s">
        <v>74</v>
      </c>
      <c r="D25" s="11">
        <f>E25</f>
        <v>28486.818300800005</v>
      </c>
      <c r="E25" s="12">
        <f>D12-(D16+D10)+D248-D24+D11</f>
        <v>28486.818300800005</v>
      </c>
    </row>
    <row r="26" spans="1:22" s="14" customFormat="1" ht="35.25" customHeight="1">
      <c r="A26" s="43" t="s">
        <v>100</v>
      </c>
      <c r="B26" s="43"/>
      <c r="C26" s="43"/>
      <c r="D26" s="4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111</v>
      </c>
      <c r="B27" s="16" t="s">
        <v>102</v>
      </c>
      <c r="C27" s="16" t="s">
        <v>68</v>
      </c>
      <c r="D27" s="16" t="s">
        <v>10</v>
      </c>
      <c r="E27" s="17"/>
      <c r="F27" s="17" t="s">
        <v>334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107</v>
      </c>
      <c r="B28" s="20" t="s">
        <v>103</v>
      </c>
      <c r="C28" s="20" t="s">
        <v>74</v>
      </c>
      <c r="D28" s="20">
        <f>E28</f>
        <v>7989.49</v>
      </c>
      <c r="E28" s="17">
        <v>7989.49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108</v>
      </c>
      <c r="B29" s="20" t="s">
        <v>104</v>
      </c>
      <c r="C29" s="20" t="s">
        <v>68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109</v>
      </c>
      <c r="B30" s="20" t="s">
        <v>105</v>
      </c>
      <c r="C30" s="20" t="s">
        <v>68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110</v>
      </c>
      <c r="B31" s="20" t="s">
        <v>65</v>
      </c>
      <c r="C31" s="20" t="s">
        <v>68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112</v>
      </c>
      <c r="B32" s="20" t="s">
        <v>106</v>
      </c>
      <c r="C32" s="20" t="s">
        <v>74</v>
      </c>
      <c r="D32" s="23">
        <f>E28/E2</f>
        <v>11.091892267110927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113</v>
      </c>
      <c r="B33" s="25" t="s">
        <v>102</v>
      </c>
      <c r="C33" s="25" t="s">
        <v>68</v>
      </c>
      <c r="D33" s="25" t="s">
        <v>13</v>
      </c>
      <c r="E33" s="26" t="s">
        <v>321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114</v>
      </c>
      <c r="B34" s="9" t="s">
        <v>103</v>
      </c>
      <c r="C34" s="9" t="s">
        <v>74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115</v>
      </c>
      <c r="B35" s="9" t="s">
        <v>104</v>
      </c>
      <c r="C35" s="9" t="s">
        <v>68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116</v>
      </c>
      <c r="B36" s="9" t="s">
        <v>105</v>
      </c>
      <c r="C36" s="9" t="s">
        <v>68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117</v>
      </c>
      <c r="B37" s="9" t="s">
        <v>65</v>
      </c>
      <c r="C37" s="9" t="s">
        <v>68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118</v>
      </c>
      <c r="B38" s="9" t="s">
        <v>106</v>
      </c>
      <c r="C38" s="9" t="s">
        <v>74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119</v>
      </c>
      <c r="B39" s="9" t="s">
        <v>104</v>
      </c>
      <c r="C39" s="9" t="s">
        <v>68</v>
      </c>
      <c r="D39" s="9" t="s">
        <v>320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120</v>
      </c>
      <c r="B40" s="9" t="s">
        <v>105</v>
      </c>
      <c r="C40" s="9" t="s">
        <v>68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121</v>
      </c>
      <c r="B41" s="9" t="s">
        <v>65</v>
      </c>
      <c r="C41" s="9" t="s">
        <v>68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122</v>
      </c>
      <c r="B42" s="9" t="s">
        <v>106</v>
      </c>
      <c r="C42" s="9" t="s">
        <v>74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123</v>
      </c>
      <c r="B43" s="9" t="s">
        <v>104</v>
      </c>
      <c r="C43" s="9" t="s">
        <v>68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124</v>
      </c>
      <c r="B44" s="9" t="s">
        <v>105</v>
      </c>
      <c r="C44" s="9" t="s">
        <v>68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125</v>
      </c>
      <c r="B45" s="9" t="s">
        <v>65</v>
      </c>
      <c r="C45" s="9" t="s">
        <v>68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126</v>
      </c>
      <c r="B46" s="9" t="s">
        <v>106</v>
      </c>
      <c r="C46" s="9" t="s">
        <v>74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335</v>
      </c>
      <c r="B47" s="9" t="s">
        <v>104</v>
      </c>
      <c r="C47" s="9" t="s">
        <v>68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336</v>
      </c>
      <c r="B48" s="9" t="s">
        <v>105</v>
      </c>
      <c r="C48" s="9" t="s">
        <v>68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337</v>
      </c>
      <c r="B49" s="9" t="s">
        <v>65</v>
      </c>
      <c r="C49" s="9" t="s">
        <v>68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338</v>
      </c>
      <c r="B50" s="9" t="s">
        <v>106</v>
      </c>
      <c r="C50" s="9" t="s">
        <v>74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339</v>
      </c>
      <c r="B51" s="9" t="s">
        <v>104</v>
      </c>
      <c r="C51" s="9" t="s">
        <v>68</v>
      </c>
      <c r="D51" s="30" t="s">
        <v>323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340</v>
      </c>
      <c r="B52" s="9" t="s">
        <v>105</v>
      </c>
      <c r="C52" s="9" t="s">
        <v>68</v>
      </c>
      <c r="D52" s="30" t="s">
        <v>145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341</v>
      </c>
      <c r="B53" s="9" t="s">
        <v>65</v>
      </c>
      <c r="C53" s="9" t="s">
        <v>68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342</v>
      </c>
      <c r="B54" s="9" t="s">
        <v>106</v>
      </c>
      <c r="C54" s="9" t="s">
        <v>74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343</v>
      </c>
      <c r="B55" s="9" t="s">
        <v>104</v>
      </c>
      <c r="C55" s="9" t="s">
        <v>68</v>
      </c>
      <c r="D55" s="30" t="s">
        <v>322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344</v>
      </c>
      <c r="B56" s="9" t="s">
        <v>105</v>
      </c>
      <c r="C56" s="9" t="s">
        <v>68</v>
      </c>
      <c r="D56" s="30" t="s">
        <v>145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345</v>
      </c>
      <c r="B57" s="9" t="s">
        <v>65</v>
      </c>
      <c r="C57" s="9" t="s">
        <v>68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346</v>
      </c>
      <c r="B58" s="9" t="s">
        <v>106</v>
      </c>
      <c r="C58" s="9" t="s">
        <v>74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127</v>
      </c>
      <c r="B59" s="25" t="s">
        <v>102</v>
      </c>
      <c r="C59" s="25" t="s">
        <v>68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128</v>
      </c>
      <c r="B60" s="9" t="s">
        <v>103</v>
      </c>
      <c r="C60" s="9" t="s">
        <v>74</v>
      </c>
      <c r="D60" s="9">
        <f>E61</f>
        <v>6876.07</v>
      </c>
      <c r="E60" s="26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129</v>
      </c>
      <c r="B61" s="9" t="s">
        <v>104</v>
      </c>
      <c r="C61" s="9" t="s">
        <v>68</v>
      </c>
      <c r="D61" s="9" t="s">
        <v>19</v>
      </c>
      <c r="E61" s="26">
        <v>6876.07</v>
      </c>
      <c r="F61" s="26" t="s">
        <v>334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130</v>
      </c>
      <c r="B62" s="9" t="s">
        <v>105</v>
      </c>
      <c r="C62" s="9" t="s">
        <v>68</v>
      </c>
      <c r="D62" s="9" t="s">
        <v>20</v>
      </c>
      <c r="E62" s="26"/>
      <c r="F62" s="26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131</v>
      </c>
      <c r="B63" s="9" t="s">
        <v>65</v>
      </c>
      <c r="C63" s="9" t="s">
        <v>68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132</v>
      </c>
      <c r="B64" s="9" t="s">
        <v>106</v>
      </c>
      <c r="C64" s="9" t="s">
        <v>74</v>
      </c>
      <c r="D64" s="31">
        <f>E61/E2</f>
        <v>9.54611967235874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133</v>
      </c>
      <c r="B65" s="25" t="s">
        <v>102</v>
      </c>
      <c r="C65" s="25" t="s">
        <v>68</v>
      </c>
      <c r="D65" s="25" t="s">
        <v>18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134</v>
      </c>
      <c r="B66" s="9" t="s">
        <v>103</v>
      </c>
      <c r="C66" s="9" t="s">
        <v>74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135</v>
      </c>
      <c r="B67" s="9" t="s">
        <v>104</v>
      </c>
      <c r="C67" s="9" t="s">
        <v>68</v>
      </c>
      <c r="D67" s="9" t="s">
        <v>55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136</v>
      </c>
      <c r="B68" s="9" t="s">
        <v>105</v>
      </c>
      <c r="C68" s="9" t="s">
        <v>68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137</v>
      </c>
      <c r="B69" s="9" t="s">
        <v>65</v>
      </c>
      <c r="C69" s="9" t="s">
        <v>68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138</v>
      </c>
      <c r="B70" s="9" t="s">
        <v>106</v>
      </c>
      <c r="C70" s="9" t="s">
        <v>74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139</v>
      </c>
      <c r="B71" s="25" t="s">
        <v>102</v>
      </c>
      <c r="C71" s="25" t="s">
        <v>68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140</v>
      </c>
      <c r="B72" s="9" t="s">
        <v>103</v>
      </c>
      <c r="C72" s="9" t="s">
        <v>74</v>
      </c>
      <c r="D72" s="9">
        <f>E73</f>
        <v>10593.34</v>
      </c>
      <c r="E72" s="2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141</v>
      </c>
      <c r="B73" s="9" t="s">
        <v>104</v>
      </c>
      <c r="C73" s="9" t="s">
        <v>68</v>
      </c>
      <c r="D73" s="9" t="s">
        <v>7</v>
      </c>
      <c r="E73" s="26">
        <v>10593.34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142</v>
      </c>
      <c r="B74" s="9" t="s">
        <v>105</v>
      </c>
      <c r="C74" s="9" t="s">
        <v>68</v>
      </c>
      <c r="D74" s="9" t="s">
        <v>20</v>
      </c>
      <c r="E74" s="26"/>
      <c r="F74" s="26" t="s">
        <v>334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143</v>
      </c>
      <c r="B75" s="9" t="s">
        <v>65</v>
      </c>
      <c r="C75" s="9" t="s">
        <v>68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144</v>
      </c>
      <c r="B76" s="9" t="s">
        <v>106</v>
      </c>
      <c r="C76" s="9" t="s">
        <v>74</v>
      </c>
      <c r="D76" s="31">
        <f>E73/E2</f>
        <v>14.706844370401223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146</v>
      </c>
      <c r="B77" s="25" t="s">
        <v>102</v>
      </c>
      <c r="C77" s="25" t="s">
        <v>68</v>
      </c>
      <c r="D77" s="25" t="s">
        <v>56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147</v>
      </c>
      <c r="B78" s="9" t="s">
        <v>103</v>
      </c>
      <c r="C78" s="9" t="s">
        <v>74</v>
      </c>
      <c r="D78" s="9">
        <f>E79</f>
        <v>4044.66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148</v>
      </c>
      <c r="B79" s="9" t="s">
        <v>104</v>
      </c>
      <c r="C79" s="9" t="s">
        <v>68</v>
      </c>
      <c r="D79" s="9" t="s">
        <v>56</v>
      </c>
      <c r="E79" s="13">
        <v>4044.66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149</v>
      </c>
      <c r="B80" s="9" t="s">
        <v>105</v>
      </c>
      <c r="C80" s="9" t="s">
        <v>68</v>
      </c>
      <c r="D80" s="9" t="s">
        <v>145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150</v>
      </c>
      <c r="B81" s="9" t="s">
        <v>65</v>
      </c>
      <c r="C81" s="9" t="s">
        <v>68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151</v>
      </c>
      <c r="B82" s="9" t="s">
        <v>106</v>
      </c>
      <c r="C82" s="9" t="s">
        <v>74</v>
      </c>
      <c r="D82" s="31">
        <f>E79/E2</f>
        <v>5.6152436484798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153</v>
      </c>
      <c r="B83" s="25" t="s">
        <v>102</v>
      </c>
      <c r="C83" s="25" t="s">
        <v>68</v>
      </c>
      <c r="D83" s="25" t="s">
        <v>57</v>
      </c>
      <c r="E83" s="13">
        <v>932.48</v>
      </c>
      <c r="F83" s="26" t="s">
        <v>332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154</v>
      </c>
      <c r="B84" s="9" t="s">
        <v>103</v>
      </c>
      <c r="C84" s="9" t="s">
        <v>74</v>
      </c>
      <c r="D84" s="9">
        <f>E83</f>
        <v>932.48</v>
      </c>
      <c r="E84" s="13"/>
      <c r="F84" s="13">
        <v>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155</v>
      </c>
      <c r="B85" s="9" t="s">
        <v>104</v>
      </c>
      <c r="C85" s="9" t="s">
        <v>68</v>
      </c>
      <c r="D85" s="9" t="s">
        <v>57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156</v>
      </c>
      <c r="B86" s="9" t="s">
        <v>105</v>
      </c>
      <c r="C86" s="9" t="s">
        <v>68</v>
      </c>
      <c r="D86" s="9" t="s">
        <v>152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157</v>
      </c>
      <c r="B87" s="9" t="s">
        <v>65</v>
      </c>
      <c r="C87" s="9" t="s">
        <v>68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158</v>
      </c>
      <c r="B88" s="9" t="s">
        <v>106</v>
      </c>
      <c r="C88" s="9" t="s">
        <v>74</v>
      </c>
      <c r="D88" s="31">
        <f>E83/F84</f>
        <v>133.21142857142857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159</v>
      </c>
      <c r="B89" s="25" t="s">
        <v>102</v>
      </c>
      <c r="C89" s="25" t="s">
        <v>68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160</v>
      </c>
      <c r="B90" s="9" t="s">
        <v>103</v>
      </c>
      <c r="C90" s="9" t="s">
        <v>74</v>
      </c>
      <c r="D90" s="9">
        <f>E91+E95</f>
        <v>24084.42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161</v>
      </c>
      <c r="B91" s="9" t="s">
        <v>104</v>
      </c>
      <c r="C91" s="9" t="s">
        <v>68</v>
      </c>
      <c r="D91" s="9" t="s">
        <v>6</v>
      </c>
      <c r="E91" s="26">
        <v>7356.73</v>
      </c>
      <c r="F91" s="26" t="s">
        <v>334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162</v>
      </c>
      <c r="B92" s="9" t="s">
        <v>105</v>
      </c>
      <c r="C92" s="9" t="s">
        <v>68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163</v>
      </c>
      <c r="B93" s="9" t="s">
        <v>65</v>
      </c>
      <c r="C93" s="9" t="s">
        <v>68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164</v>
      </c>
      <c r="B94" s="9" t="s">
        <v>106</v>
      </c>
      <c r="C94" s="9" t="s">
        <v>74</v>
      </c>
      <c r="D94" s="31">
        <f>E91/E2</f>
        <v>10.213424961821463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165</v>
      </c>
      <c r="B95" s="9" t="s">
        <v>104</v>
      </c>
      <c r="C95" s="9" t="s">
        <v>68</v>
      </c>
      <c r="D95" s="9" t="s">
        <v>5</v>
      </c>
      <c r="E95" s="26">
        <v>16727.69</v>
      </c>
      <c r="F95" s="26" t="s">
        <v>334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166</v>
      </c>
      <c r="B96" s="9" t="s">
        <v>105</v>
      </c>
      <c r="C96" s="9" t="s">
        <v>68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167</v>
      </c>
      <c r="B97" s="9" t="s">
        <v>65</v>
      </c>
      <c r="C97" s="9" t="s">
        <v>68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168</v>
      </c>
      <c r="B98" s="9" t="s">
        <v>106</v>
      </c>
      <c r="C98" s="9" t="s">
        <v>74</v>
      </c>
      <c r="D98" s="31">
        <f>E95/E2</f>
        <v>23.223226433430515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170</v>
      </c>
      <c r="B99" s="25" t="s">
        <v>102</v>
      </c>
      <c r="C99" s="25" t="s">
        <v>68</v>
      </c>
      <c r="D99" s="25" t="s">
        <v>26</v>
      </c>
      <c r="E99" s="26"/>
      <c r="F99" s="9" t="s">
        <v>333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171</v>
      </c>
      <c r="B100" s="9" t="s">
        <v>103</v>
      </c>
      <c r="C100" s="9" t="s">
        <v>74</v>
      </c>
      <c r="D100" s="9">
        <f>E101+E105</f>
        <v>0</v>
      </c>
      <c r="E100" s="13"/>
      <c r="F100" s="9"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172</v>
      </c>
      <c r="B101" s="9" t="s">
        <v>104</v>
      </c>
      <c r="C101" s="9" t="s">
        <v>68</v>
      </c>
      <c r="D101" s="9" t="s">
        <v>9</v>
      </c>
      <c r="E101" s="13">
        <v>0</v>
      </c>
      <c r="F101" s="4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173</v>
      </c>
      <c r="B102" s="9" t="s">
        <v>105</v>
      </c>
      <c r="C102" s="9" t="s">
        <v>68</v>
      </c>
      <c r="D102" s="9" t="s">
        <v>27</v>
      </c>
      <c r="E102" s="13"/>
      <c r="F102" s="4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174</v>
      </c>
      <c r="B103" s="9" t="s">
        <v>65</v>
      </c>
      <c r="C103" s="9" t="s">
        <v>68</v>
      </c>
      <c r="D103" s="9" t="s">
        <v>169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175</v>
      </c>
      <c r="B104" s="9" t="s">
        <v>106</v>
      </c>
      <c r="C104" s="9" t="s">
        <v>74</v>
      </c>
      <c r="D104" s="31">
        <v>0</v>
      </c>
      <c r="E104" s="13"/>
      <c r="F104" s="9" t="s">
        <v>333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176</v>
      </c>
      <c r="B105" s="9" t="s">
        <v>104</v>
      </c>
      <c r="C105" s="9" t="s">
        <v>68</v>
      </c>
      <c r="D105" s="9" t="s">
        <v>8</v>
      </c>
      <c r="E105" s="13">
        <v>0</v>
      </c>
      <c r="F105" s="9">
        <f>F100</f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177</v>
      </c>
      <c r="B106" s="9" t="s">
        <v>105</v>
      </c>
      <c r="C106" s="9" t="s">
        <v>68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178</v>
      </c>
      <c r="B107" s="9" t="s">
        <v>65</v>
      </c>
      <c r="C107" s="9" t="s">
        <v>68</v>
      </c>
      <c r="D107" s="9" t="s">
        <v>169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179</v>
      </c>
      <c r="B108" s="9" t="s">
        <v>106</v>
      </c>
      <c r="C108" s="9" t="s">
        <v>74</v>
      </c>
      <c r="D108" s="31">
        <v>0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180</v>
      </c>
      <c r="B109" s="25" t="s">
        <v>102</v>
      </c>
      <c r="C109" s="25" t="s">
        <v>68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181</v>
      </c>
      <c r="B110" s="9" t="s">
        <v>103</v>
      </c>
      <c r="C110" s="9" t="s">
        <v>74</v>
      </c>
      <c r="D110" s="9">
        <f>E111+E115+E119+E123+E127+E131+E135+E139+E143+E147+E151+E155+E163+E159</f>
        <v>15913.910000000002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182</v>
      </c>
      <c r="B111" s="9" t="s">
        <v>104</v>
      </c>
      <c r="C111" s="9" t="s">
        <v>68</v>
      </c>
      <c r="D111" s="9" t="s">
        <v>30</v>
      </c>
      <c r="E111" s="13">
        <v>225.94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183</v>
      </c>
      <c r="B112" s="9" t="s">
        <v>105</v>
      </c>
      <c r="C112" s="9" t="s">
        <v>68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184</v>
      </c>
      <c r="B113" s="9" t="s">
        <v>65</v>
      </c>
      <c r="C113" s="9" t="s">
        <v>68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185</v>
      </c>
      <c r="B114" s="9" t="s">
        <v>106</v>
      </c>
      <c r="C114" s="9" t="s">
        <v>74</v>
      </c>
      <c r="D114" s="31">
        <f>E111/E2</f>
        <v>0.3136748576981813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186</v>
      </c>
      <c r="B115" s="9" t="s">
        <v>104</v>
      </c>
      <c r="C115" s="9" t="s">
        <v>68</v>
      </c>
      <c r="D115" s="9" t="s">
        <v>31</v>
      </c>
      <c r="E115" s="13">
        <v>687.17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187</v>
      </c>
      <c r="B116" s="9" t="s">
        <v>105</v>
      </c>
      <c r="C116" s="9" t="s">
        <v>68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188</v>
      </c>
      <c r="B117" s="9" t="s">
        <v>65</v>
      </c>
      <c r="C117" s="9" t="s">
        <v>68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189</v>
      </c>
      <c r="B118" s="9" t="s">
        <v>106</v>
      </c>
      <c r="C118" s="9" t="s">
        <v>74</v>
      </c>
      <c r="D118" s="31">
        <f>E115/E2</f>
        <v>0.9540052755796196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190</v>
      </c>
      <c r="B119" s="9" t="s">
        <v>104</v>
      </c>
      <c r="C119" s="9" t="s">
        <v>68</v>
      </c>
      <c r="D119" s="9" t="s">
        <v>3</v>
      </c>
      <c r="E119" s="13">
        <v>378.22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191</v>
      </c>
      <c r="B120" s="9" t="s">
        <v>105</v>
      </c>
      <c r="C120" s="9" t="s">
        <v>68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192</v>
      </c>
      <c r="B121" s="9" t="s">
        <v>65</v>
      </c>
      <c r="C121" s="9" t="s">
        <v>68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193</v>
      </c>
      <c r="B122" s="9" t="s">
        <v>106</v>
      </c>
      <c r="C122" s="9" t="s">
        <v>74</v>
      </c>
      <c r="D122" s="31">
        <f>E119/E2</f>
        <v>0.5250867694016382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194</v>
      </c>
      <c r="B123" s="9" t="s">
        <v>104</v>
      </c>
      <c r="C123" s="9" t="s">
        <v>68</v>
      </c>
      <c r="D123" s="9" t="s">
        <v>2</v>
      </c>
      <c r="E123" s="13">
        <v>6303.33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195</v>
      </c>
      <c r="B124" s="9" t="s">
        <v>105</v>
      </c>
      <c r="C124" s="9" t="s">
        <v>68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196</v>
      </c>
      <c r="B125" s="9" t="s">
        <v>65</v>
      </c>
      <c r="C125" s="9" t="s">
        <v>68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197</v>
      </c>
      <c r="B126" s="9" t="s">
        <v>106</v>
      </c>
      <c r="C126" s="9" t="s">
        <v>74</v>
      </c>
      <c r="D126" s="31">
        <f>E123/E2</f>
        <v>8.75097875885048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198</v>
      </c>
      <c r="B127" s="9" t="s">
        <v>104</v>
      </c>
      <c r="C127" s="9" t="s">
        <v>68</v>
      </c>
      <c r="D127" s="9" t="s">
        <v>35</v>
      </c>
      <c r="E127" s="13">
        <v>3560.67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199</v>
      </c>
      <c r="B128" s="9" t="s">
        <v>105</v>
      </c>
      <c r="C128" s="9" t="s">
        <v>68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200</v>
      </c>
      <c r="B129" s="9" t="s">
        <v>65</v>
      </c>
      <c r="C129" s="9" t="s">
        <v>68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201</v>
      </c>
      <c r="B130" s="9" t="s">
        <v>106</v>
      </c>
      <c r="C130" s="9" t="s">
        <v>74</v>
      </c>
      <c r="D130" s="31">
        <f>E127/E2</f>
        <v>4.943315285297793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202</v>
      </c>
      <c r="B131" s="9" t="s">
        <v>104</v>
      </c>
      <c r="C131" s="9" t="s">
        <v>68</v>
      </c>
      <c r="D131" s="9" t="s">
        <v>37</v>
      </c>
      <c r="E131" s="13">
        <v>2453.34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203</v>
      </c>
      <c r="B132" s="9" t="s">
        <v>105</v>
      </c>
      <c r="C132" s="9" t="s">
        <v>68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204</v>
      </c>
      <c r="B133" s="9" t="s">
        <v>65</v>
      </c>
      <c r="C133" s="9" t="s">
        <v>68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205</v>
      </c>
      <c r="B134" s="9" t="s">
        <v>106</v>
      </c>
      <c r="C134" s="9" t="s">
        <v>74</v>
      </c>
      <c r="D134" s="31">
        <f>E131/E2</f>
        <v>3.405997501041233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206</v>
      </c>
      <c r="B135" s="9" t="s">
        <v>104</v>
      </c>
      <c r="C135" s="9" t="s">
        <v>68</v>
      </c>
      <c r="D135" s="9" t="s">
        <v>39</v>
      </c>
      <c r="E135" s="13">
        <v>622.7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207</v>
      </c>
      <c r="B136" s="9" t="s">
        <v>105</v>
      </c>
      <c r="C136" s="9" t="s">
        <v>68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208</v>
      </c>
      <c r="B137" s="9" t="s">
        <v>65</v>
      </c>
      <c r="C137" s="9" t="s">
        <v>68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209</v>
      </c>
      <c r="B138" s="9" t="s">
        <v>106</v>
      </c>
      <c r="C138" s="9" t="s">
        <v>74</v>
      </c>
      <c r="D138" s="31">
        <f>E135/E2</f>
        <v>0.8645009024017771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210</v>
      </c>
      <c r="B139" s="9" t="s">
        <v>104</v>
      </c>
      <c r="C139" s="9" t="s">
        <v>68</v>
      </c>
      <c r="D139" s="9" t="s">
        <v>40</v>
      </c>
      <c r="E139" s="13">
        <v>324.86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211</v>
      </c>
      <c r="B140" s="9" t="s">
        <v>105</v>
      </c>
      <c r="C140" s="9" t="s">
        <v>68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212</v>
      </c>
      <c r="B141" s="9" t="s">
        <v>65</v>
      </c>
      <c r="C141" s="9" t="s">
        <v>68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213</v>
      </c>
      <c r="B142" s="9" t="s">
        <v>106</v>
      </c>
      <c r="C142" s="9" t="s">
        <v>74</v>
      </c>
      <c r="D142" s="31">
        <f>E139/E2</f>
        <v>0.45100652505900324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347</v>
      </c>
      <c r="B143" s="9" t="s">
        <v>104</v>
      </c>
      <c r="C143" s="9" t="s">
        <v>68</v>
      </c>
      <c r="D143" s="9" t="s">
        <v>329</v>
      </c>
      <c r="E143" s="13">
        <v>491.82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348</v>
      </c>
      <c r="B144" s="9" t="s">
        <v>105</v>
      </c>
      <c r="C144" s="9" t="s">
        <v>68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349</v>
      </c>
      <c r="B145" s="9" t="s">
        <v>65</v>
      </c>
      <c r="C145" s="9" t="s">
        <v>68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350</v>
      </c>
      <c r="B146" s="9" t="s">
        <v>106</v>
      </c>
      <c r="C146" s="9" t="s">
        <v>74</v>
      </c>
      <c r="D146" s="31">
        <f>E143/E2</f>
        <v>0.682798833819242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351</v>
      </c>
      <c r="B147" s="9" t="s">
        <v>104</v>
      </c>
      <c r="C147" s="9" t="s">
        <v>68</v>
      </c>
      <c r="D147" s="31" t="s">
        <v>328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352</v>
      </c>
      <c r="B148" s="9" t="s">
        <v>105</v>
      </c>
      <c r="C148" s="9" t="s">
        <v>68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353</v>
      </c>
      <c r="B149" s="9" t="s">
        <v>65</v>
      </c>
      <c r="C149" s="9" t="s">
        <v>68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354</v>
      </c>
      <c r="B150" s="9" t="s">
        <v>106</v>
      </c>
      <c r="C150" s="9" t="s">
        <v>74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355</v>
      </c>
      <c r="B151" s="9" t="s">
        <v>104</v>
      </c>
      <c r="C151" s="9" t="s">
        <v>68</v>
      </c>
      <c r="D151" s="31" t="s">
        <v>330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356</v>
      </c>
      <c r="B152" s="9" t="s">
        <v>105</v>
      </c>
      <c r="C152" s="9" t="s">
        <v>68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357</v>
      </c>
      <c r="B153" s="9" t="s">
        <v>65</v>
      </c>
      <c r="C153" s="9" t="s">
        <v>68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358</v>
      </c>
      <c r="B154" s="9" t="s">
        <v>106</v>
      </c>
      <c r="C154" s="9" t="s">
        <v>74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359</v>
      </c>
      <c r="B155" s="9" t="s">
        <v>104</v>
      </c>
      <c r="C155" s="9" t="s">
        <v>68</v>
      </c>
      <c r="D155" s="31" t="s">
        <v>327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360</v>
      </c>
      <c r="B156" s="9" t="s">
        <v>105</v>
      </c>
      <c r="C156" s="9" t="s">
        <v>68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361</v>
      </c>
      <c r="B157" s="9" t="s">
        <v>65</v>
      </c>
      <c r="C157" s="9" t="s">
        <v>68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362</v>
      </c>
      <c r="B158" s="9" t="s">
        <v>106</v>
      </c>
      <c r="C158" s="9" t="s">
        <v>74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104</v>
      </c>
      <c r="C159" s="9" t="s">
        <v>68</v>
      </c>
      <c r="D159" s="31" t="s">
        <v>372</v>
      </c>
      <c r="E159" s="13">
        <v>865.86</v>
      </c>
      <c r="F159" s="33" t="s">
        <v>371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 customHeight="1">
      <c r="A160" s="28"/>
      <c r="B160" s="9" t="s">
        <v>105</v>
      </c>
      <c r="C160" s="9" t="s">
        <v>68</v>
      </c>
      <c r="D160" s="31" t="s">
        <v>27</v>
      </c>
      <c r="E160" s="44"/>
      <c r="F160" s="4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65</v>
      </c>
      <c r="C161" s="9" t="s">
        <v>68</v>
      </c>
      <c r="D161" s="31" t="s">
        <v>12</v>
      </c>
      <c r="E161" s="44"/>
      <c r="F161" s="4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106</v>
      </c>
      <c r="C162" s="9" t="s">
        <v>74</v>
      </c>
      <c r="D162" s="31"/>
      <c r="E162" s="13"/>
      <c r="F162" s="33" t="s">
        <v>374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363</v>
      </c>
      <c r="B163" s="9" t="s">
        <v>104</v>
      </c>
      <c r="C163" s="9" t="s">
        <v>68</v>
      </c>
      <c r="D163" s="9" t="s">
        <v>324</v>
      </c>
      <c r="E163" s="13"/>
      <c r="F163" s="34"/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364</v>
      </c>
      <c r="B164" s="9" t="s">
        <v>105</v>
      </c>
      <c r="C164" s="9" t="s">
        <v>68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365</v>
      </c>
      <c r="B165" s="9" t="s">
        <v>65</v>
      </c>
      <c r="C165" s="9" t="s">
        <v>68</v>
      </c>
      <c r="D165" s="9" t="s">
        <v>12</v>
      </c>
      <c r="E165" s="13"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366</v>
      </c>
      <c r="B166" s="9" t="s">
        <v>106</v>
      </c>
      <c r="C166" s="9" t="s">
        <v>74</v>
      </c>
      <c r="D166" s="31">
        <f>E165/E2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214</v>
      </c>
      <c r="B167" s="25" t="s">
        <v>102</v>
      </c>
      <c r="C167" s="25" t="s">
        <v>68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215</v>
      </c>
      <c r="B168" s="9" t="s">
        <v>103</v>
      </c>
      <c r="C168" s="9" t="s">
        <v>74</v>
      </c>
      <c r="D168" s="9">
        <f>E169+E173+E177+E181+E185+E189+E193+E197</f>
        <v>7230.99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216</v>
      </c>
      <c r="B169" s="9" t="s">
        <v>104</v>
      </c>
      <c r="C169" s="9" t="s">
        <v>68</v>
      </c>
      <c r="D169" s="9" t="s">
        <v>42</v>
      </c>
      <c r="E169" s="13">
        <v>0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217</v>
      </c>
      <c r="B170" s="9" t="s">
        <v>105</v>
      </c>
      <c r="C170" s="9" t="s">
        <v>68</v>
      </c>
      <c r="D170" s="9" t="s">
        <v>27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218</v>
      </c>
      <c r="B171" s="9" t="s">
        <v>65</v>
      </c>
      <c r="C171" s="9" t="s">
        <v>68</v>
      </c>
      <c r="D171" s="9" t="s">
        <v>12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219</v>
      </c>
      <c r="B172" s="9" t="s">
        <v>106</v>
      </c>
      <c r="C172" s="9" t="s">
        <v>74</v>
      </c>
      <c r="D172" s="31">
        <f>E169/E2</f>
        <v>0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 t="s">
        <v>220</v>
      </c>
      <c r="B173" s="9" t="s">
        <v>104</v>
      </c>
      <c r="C173" s="9" t="s">
        <v>68</v>
      </c>
      <c r="D173" s="9" t="s">
        <v>43</v>
      </c>
      <c r="E173" s="13">
        <v>256.86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 t="s">
        <v>221</v>
      </c>
      <c r="B174" s="9" t="s">
        <v>105</v>
      </c>
      <c r="C174" s="9" t="s">
        <v>68</v>
      </c>
      <c r="D174" s="9" t="s">
        <v>27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 t="s">
        <v>222</v>
      </c>
      <c r="B175" s="9" t="s">
        <v>65</v>
      </c>
      <c r="C175" s="9" t="s">
        <v>68</v>
      </c>
      <c r="D175" s="9" t="s">
        <v>12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 t="s">
        <v>223</v>
      </c>
      <c r="B176" s="9" t="s">
        <v>106</v>
      </c>
      <c r="C176" s="9" t="s">
        <v>74</v>
      </c>
      <c r="D176" s="31">
        <f>E173/E2</f>
        <v>0.35660141607663476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224</v>
      </c>
      <c r="B177" s="9" t="s">
        <v>104</v>
      </c>
      <c r="C177" s="9" t="s">
        <v>68</v>
      </c>
      <c r="D177" s="9" t="s">
        <v>44</v>
      </c>
      <c r="E177" s="13">
        <v>3153.74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225</v>
      </c>
      <c r="B178" s="9" t="s">
        <v>105</v>
      </c>
      <c r="C178" s="9" t="s">
        <v>68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226</v>
      </c>
      <c r="B179" s="9" t="s">
        <v>65</v>
      </c>
      <c r="C179" s="9" t="s">
        <v>68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227</v>
      </c>
      <c r="B180" s="9" t="s">
        <v>106</v>
      </c>
      <c r="C180" s="9" t="s">
        <v>74</v>
      </c>
      <c r="D180" s="31">
        <f>E177/E2</f>
        <v>4.378370123559628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228</v>
      </c>
      <c r="B181" s="9" t="s">
        <v>104</v>
      </c>
      <c r="C181" s="9" t="s">
        <v>68</v>
      </c>
      <c r="D181" s="9" t="s">
        <v>315</v>
      </c>
      <c r="E181" s="13">
        <v>0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229</v>
      </c>
      <c r="B182" s="9" t="s">
        <v>105</v>
      </c>
      <c r="C182" s="9" t="s">
        <v>68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65</v>
      </c>
      <c r="C183" s="9" t="s">
        <v>68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106</v>
      </c>
      <c r="C184" s="9" t="s">
        <v>74</v>
      </c>
      <c r="D184" s="31">
        <f>E181/E2</f>
        <v>0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104</v>
      </c>
      <c r="C185" s="9" t="s">
        <v>68</v>
      </c>
      <c r="D185" s="9" t="s">
        <v>45</v>
      </c>
      <c r="E185" s="13">
        <v>0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230</v>
      </c>
      <c r="B186" s="9" t="s">
        <v>105</v>
      </c>
      <c r="C186" s="9" t="s">
        <v>68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234</v>
      </c>
      <c r="B187" s="9" t="s">
        <v>65</v>
      </c>
      <c r="C187" s="9" t="s">
        <v>68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235</v>
      </c>
      <c r="B188" s="9" t="s">
        <v>106</v>
      </c>
      <c r="C188" s="9" t="s">
        <v>74</v>
      </c>
      <c r="D188" s="31">
        <f>E185/E2</f>
        <v>0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236</v>
      </c>
      <c r="B189" s="9" t="s">
        <v>104</v>
      </c>
      <c r="C189" s="9" t="s">
        <v>68</v>
      </c>
      <c r="D189" s="9" t="s">
        <v>46</v>
      </c>
      <c r="E189" s="13">
        <v>614.09</v>
      </c>
      <c r="F189" s="13" t="s">
        <v>325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237</v>
      </c>
      <c r="B190" s="9" t="s">
        <v>105</v>
      </c>
      <c r="C190" s="9" t="s">
        <v>68</v>
      </c>
      <c r="D190" s="9" t="s">
        <v>27</v>
      </c>
      <c r="E190" s="13"/>
      <c r="F190" s="13" t="s">
        <v>12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238</v>
      </c>
      <c r="B191" s="9" t="s">
        <v>65</v>
      </c>
      <c r="C191" s="9" t="s">
        <v>68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239</v>
      </c>
      <c r="B192" s="9" t="s">
        <v>106</v>
      </c>
      <c r="C192" s="9" t="s">
        <v>74</v>
      </c>
      <c r="D192" s="31">
        <f>E189/E2</f>
        <v>0.8525475496320979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240</v>
      </c>
      <c r="B193" s="9" t="s">
        <v>104</v>
      </c>
      <c r="C193" s="9" t="s">
        <v>68</v>
      </c>
      <c r="D193" s="9" t="s">
        <v>47</v>
      </c>
      <c r="E193" s="13">
        <f>1623.18+1060.3+49.04+136.25+337.53</f>
        <v>3206.3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241</v>
      </c>
      <c r="B194" s="9" t="s">
        <v>105</v>
      </c>
      <c r="C194" s="9" t="s">
        <v>68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242</v>
      </c>
      <c r="B195" s="9" t="s">
        <v>65</v>
      </c>
      <c r="C195" s="9" t="s">
        <v>68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243</v>
      </c>
      <c r="B196" s="9" t="s">
        <v>106</v>
      </c>
      <c r="C196" s="9" t="s">
        <v>74</v>
      </c>
      <c r="D196" s="31">
        <f>E193/E2</f>
        <v>4.451339719561294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/>
      <c r="B197" s="9" t="s">
        <v>104</v>
      </c>
      <c r="C197" s="9" t="s">
        <v>68</v>
      </c>
      <c r="D197" s="31" t="s">
        <v>373</v>
      </c>
      <c r="E197" s="13">
        <v>0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/>
      <c r="B198" s="9" t="s">
        <v>105</v>
      </c>
      <c r="C198" s="9" t="s">
        <v>68</v>
      </c>
      <c r="D198" s="31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/>
      <c r="B199" s="9" t="s">
        <v>65</v>
      </c>
      <c r="C199" s="9" t="s">
        <v>68</v>
      </c>
      <c r="D199" s="31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/>
      <c r="B200" s="9" t="s">
        <v>106</v>
      </c>
      <c r="C200" s="9" t="s">
        <v>74</v>
      </c>
      <c r="D200" s="31">
        <f>E197/E2</f>
        <v>0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47.25">
      <c r="A201" s="24" t="s">
        <v>278</v>
      </c>
      <c r="B201" s="25" t="s">
        <v>102</v>
      </c>
      <c r="C201" s="25" t="s">
        <v>68</v>
      </c>
      <c r="D201" s="25" t="s">
        <v>48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8.75">
      <c r="A202" s="28" t="s">
        <v>244</v>
      </c>
      <c r="B202" s="9" t="s">
        <v>103</v>
      </c>
      <c r="C202" s="9" t="s">
        <v>74</v>
      </c>
      <c r="D202" s="9">
        <f>E203+E207+E211+E215+E219+E223+E227+E231+E235+E239</f>
        <v>0</v>
      </c>
      <c r="E202" s="13"/>
      <c r="F202" s="36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31.5">
      <c r="A203" s="28" t="s">
        <v>245</v>
      </c>
      <c r="B203" s="9" t="s">
        <v>104</v>
      </c>
      <c r="C203" s="9" t="s">
        <v>68</v>
      </c>
      <c r="D203" s="9" t="s">
        <v>49</v>
      </c>
      <c r="E203" s="13">
        <v>0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274</v>
      </c>
      <c r="B204" s="9" t="s">
        <v>105</v>
      </c>
      <c r="C204" s="9" t="s">
        <v>68</v>
      </c>
      <c r="D204" s="9" t="s">
        <v>27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15.75">
      <c r="A205" s="28" t="s">
        <v>246</v>
      </c>
      <c r="B205" s="9" t="s">
        <v>65</v>
      </c>
      <c r="C205" s="9" t="s">
        <v>68</v>
      </c>
      <c r="D205" s="9" t="s">
        <v>12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247</v>
      </c>
      <c r="B206" s="9" t="s">
        <v>106</v>
      </c>
      <c r="C206" s="9" t="s">
        <v>74</v>
      </c>
      <c r="D206" s="9">
        <v>0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1.5">
      <c r="A207" s="28" t="s">
        <v>248</v>
      </c>
      <c r="B207" s="9" t="s">
        <v>104</v>
      </c>
      <c r="C207" s="9" t="s">
        <v>68</v>
      </c>
      <c r="D207" s="9" t="s">
        <v>51</v>
      </c>
      <c r="E207" s="13">
        <v>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249</v>
      </c>
      <c r="B208" s="9" t="s">
        <v>105</v>
      </c>
      <c r="C208" s="9" t="s">
        <v>68</v>
      </c>
      <c r="D208" s="9" t="s">
        <v>27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.75">
      <c r="A209" s="28" t="s">
        <v>250</v>
      </c>
      <c r="B209" s="9" t="s">
        <v>65</v>
      </c>
      <c r="C209" s="9" t="s">
        <v>68</v>
      </c>
      <c r="D209" s="9" t="s">
        <v>12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 t="s">
        <v>251</v>
      </c>
      <c r="B210" s="9" t="s">
        <v>106</v>
      </c>
      <c r="C210" s="9" t="s">
        <v>74</v>
      </c>
      <c r="D210" s="31">
        <f>E207/E2</f>
        <v>0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252</v>
      </c>
      <c r="B211" s="9" t="s">
        <v>104</v>
      </c>
      <c r="C211" s="9" t="s">
        <v>68</v>
      </c>
      <c r="D211" s="9" t="s">
        <v>50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253</v>
      </c>
      <c r="B212" s="9" t="s">
        <v>105</v>
      </c>
      <c r="C212" s="9" t="s">
        <v>68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254</v>
      </c>
      <c r="B213" s="9" t="s">
        <v>65</v>
      </c>
      <c r="C213" s="9" t="s">
        <v>68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255</v>
      </c>
      <c r="B214" s="9" t="s">
        <v>106</v>
      </c>
      <c r="C214" s="9" t="s">
        <v>74</v>
      </c>
      <c r="D214" s="9">
        <f>E211/E2</f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256</v>
      </c>
      <c r="B215" s="9" t="s">
        <v>104</v>
      </c>
      <c r="C215" s="9" t="s">
        <v>68</v>
      </c>
      <c r="D215" s="9" t="s">
        <v>279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257</v>
      </c>
      <c r="B216" s="9" t="s">
        <v>105</v>
      </c>
      <c r="C216" s="9" t="s">
        <v>68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258</v>
      </c>
      <c r="B217" s="9" t="s">
        <v>65</v>
      </c>
      <c r="C217" s="9" t="s">
        <v>68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259</v>
      </c>
      <c r="B218" s="9" t="s">
        <v>106</v>
      </c>
      <c r="C218" s="9" t="s">
        <v>74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260</v>
      </c>
      <c r="B219" s="9" t="s">
        <v>104</v>
      </c>
      <c r="C219" s="9" t="s">
        <v>68</v>
      </c>
      <c r="D219" s="9" t="s">
        <v>331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261</v>
      </c>
      <c r="B220" s="9" t="s">
        <v>105</v>
      </c>
      <c r="C220" s="9" t="s">
        <v>68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262</v>
      </c>
      <c r="B221" s="9" t="s">
        <v>65</v>
      </c>
      <c r="C221" s="9" t="s">
        <v>68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263</v>
      </c>
      <c r="B222" s="9" t="s">
        <v>106</v>
      </c>
      <c r="C222" s="9" t="s">
        <v>74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264</v>
      </c>
      <c r="B223" s="9" t="s">
        <v>104</v>
      </c>
      <c r="C223" s="9" t="s">
        <v>68</v>
      </c>
      <c r="D223" s="9" t="s">
        <v>1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265</v>
      </c>
      <c r="B224" s="9" t="s">
        <v>105</v>
      </c>
      <c r="C224" s="9" t="s">
        <v>68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266</v>
      </c>
      <c r="B225" s="9" t="s">
        <v>65</v>
      </c>
      <c r="C225" s="9" t="s">
        <v>68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267</v>
      </c>
      <c r="B226" s="9" t="s">
        <v>106</v>
      </c>
      <c r="C226" s="9" t="s">
        <v>74</v>
      </c>
      <c r="D226" s="31">
        <f>E223/E2</f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268</v>
      </c>
      <c r="B227" s="9" t="s">
        <v>104</v>
      </c>
      <c r="C227" s="9" t="s">
        <v>68</v>
      </c>
      <c r="D227" s="9" t="s">
        <v>0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269</v>
      </c>
      <c r="B228" s="9" t="s">
        <v>105</v>
      </c>
      <c r="C228" s="9" t="s">
        <v>68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270</v>
      </c>
      <c r="B229" s="9" t="s">
        <v>65</v>
      </c>
      <c r="C229" s="9" t="s">
        <v>68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271</v>
      </c>
      <c r="B230" s="9" t="s">
        <v>106</v>
      </c>
      <c r="C230" s="9" t="s">
        <v>74</v>
      </c>
      <c r="D230" s="31">
        <f>E227/E2</f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273</v>
      </c>
      <c r="B231" s="9" t="s">
        <v>104</v>
      </c>
      <c r="C231" s="9" t="s">
        <v>68</v>
      </c>
      <c r="D231" s="9" t="s">
        <v>52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275</v>
      </c>
      <c r="B232" s="9" t="s">
        <v>105</v>
      </c>
      <c r="C232" s="9" t="s">
        <v>68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276</v>
      </c>
      <c r="B233" s="9" t="s">
        <v>65</v>
      </c>
      <c r="C233" s="9" t="s">
        <v>68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277</v>
      </c>
      <c r="B234" s="9" t="s">
        <v>106</v>
      </c>
      <c r="C234" s="9" t="s">
        <v>74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280</v>
      </c>
      <c r="B235" s="9" t="s">
        <v>104</v>
      </c>
      <c r="C235" s="9" t="s">
        <v>68</v>
      </c>
      <c r="D235" s="9" t="s">
        <v>53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281</v>
      </c>
      <c r="B236" s="9" t="s">
        <v>105</v>
      </c>
      <c r="C236" s="9" t="s">
        <v>68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282</v>
      </c>
      <c r="B237" s="9" t="s">
        <v>65</v>
      </c>
      <c r="C237" s="9" t="s">
        <v>68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283</v>
      </c>
      <c r="B238" s="9" t="s">
        <v>106</v>
      </c>
      <c r="C238" s="9" t="s">
        <v>74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367</v>
      </c>
      <c r="B239" s="9" t="s">
        <v>104</v>
      </c>
      <c r="C239" s="9" t="s">
        <v>68</v>
      </c>
      <c r="D239" s="9" t="s">
        <v>54</v>
      </c>
      <c r="E239" s="13">
        <v>0</v>
      </c>
      <c r="F239" s="13" t="s">
        <v>326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368</v>
      </c>
      <c r="B240" s="9" t="s">
        <v>105</v>
      </c>
      <c r="C240" s="9" t="s">
        <v>68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369</v>
      </c>
      <c r="B241" s="9" t="s">
        <v>65</v>
      </c>
      <c r="C241" s="9" t="s">
        <v>68</v>
      </c>
      <c r="D241" s="9" t="s">
        <v>316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370</v>
      </c>
      <c r="B242" s="9" t="s">
        <v>106</v>
      </c>
      <c r="C242" s="9" t="s">
        <v>74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15.75">
      <c r="A243" s="28"/>
      <c r="B243" s="25" t="s">
        <v>272</v>
      </c>
      <c r="C243" s="9" t="s">
        <v>74</v>
      </c>
      <c r="D243" s="37">
        <f>SUM(D90,D28,D34,D60,D66,D72,D78,D84,D100,D110,D168,D202)</f>
        <v>77665.36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4" ht="15.75">
      <c r="A244" s="41" t="s">
        <v>284</v>
      </c>
      <c r="B244" s="41"/>
      <c r="C244" s="41"/>
      <c r="D244" s="41"/>
    </row>
    <row r="245" spans="1:5" ht="15.75">
      <c r="A245" s="7" t="s">
        <v>285</v>
      </c>
      <c r="B245" s="8" t="s">
        <v>286</v>
      </c>
      <c r="C245" s="8" t="s">
        <v>287</v>
      </c>
      <c r="D245" s="8">
        <v>1</v>
      </c>
      <c r="E245" s="3" t="s">
        <v>334</v>
      </c>
    </row>
    <row r="246" spans="1:5" ht="15.75">
      <c r="A246" s="7" t="s">
        <v>288</v>
      </c>
      <c r="B246" s="8" t="s">
        <v>289</v>
      </c>
      <c r="C246" s="8" t="s">
        <v>287</v>
      </c>
      <c r="D246" s="8">
        <v>1</v>
      </c>
      <c r="E246" s="3" t="s">
        <v>334</v>
      </c>
    </row>
    <row r="247" spans="1:5" ht="15.75">
      <c r="A247" s="7" t="s">
        <v>290</v>
      </c>
      <c r="B247" s="8" t="s">
        <v>291</v>
      </c>
      <c r="C247" s="8" t="s">
        <v>287</v>
      </c>
      <c r="D247" s="8">
        <v>0</v>
      </c>
      <c r="E247" s="3" t="s">
        <v>334</v>
      </c>
    </row>
    <row r="248" spans="1:5" ht="15.75">
      <c r="A248" s="7" t="s">
        <v>292</v>
      </c>
      <c r="B248" s="8" t="s">
        <v>293</v>
      </c>
      <c r="C248" s="8" t="s">
        <v>74</v>
      </c>
      <c r="D248" s="8">
        <v>-14067.81</v>
      </c>
      <c r="E248" s="3" t="s">
        <v>334</v>
      </c>
    </row>
    <row r="249" spans="1:4" ht="15.75">
      <c r="A249" s="41" t="s">
        <v>294</v>
      </c>
      <c r="B249" s="41"/>
      <c r="C249" s="41"/>
      <c r="D249" s="41"/>
    </row>
    <row r="250" spans="1:5" ht="31.5">
      <c r="A250" s="7" t="s">
        <v>295</v>
      </c>
      <c r="B250" s="8" t="s">
        <v>73</v>
      </c>
      <c r="C250" s="8" t="s">
        <v>74</v>
      </c>
      <c r="D250" s="8">
        <v>0</v>
      </c>
      <c r="E250" s="3" t="s">
        <v>376</v>
      </c>
    </row>
    <row r="251" spans="1:5" ht="31.5">
      <c r="A251" s="7" t="s">
        <v>296</v>
      </c>
      <c r="B251" s="8" t="s">
        <v>75</v>
      </c>
      <c r="C251" s="8" t="s">
        <v>74</v>
      </c>
      <c r="D251" s="8">
        <v>0</v>
      </c>
      <c r="E251" s="3" t="s">
        <v>376</v>
      </c>
    </row>
    <row r="252" spans="1:5" ht="31.5">
      <c r="A252" s="7" t="s">
        <v>297</v>
      </c>
      <c r="B252" s="8" t="s">
        <v>77</v>
      </c>
      <c r="C252" s="8" t="s">
        <v>74</v>
      </c>
      <c r="D252" s="8">
        <v>0</v>
      </c>
      <c r="E252" s="3" t="s">
        <v>376</v>
      </c>
    </row>
    <row r="253" spans="1:5" ht="31.5">
      <c r="A253" s="7" t="s">
        <v>298</v>
      </c>
      <c r="B253" s="8" t="s">
        <v>97</v>
      </c>
      <c r="C253" s="8" t="s">
        <v>74</v>
      </c>
      <c r="D253" s="8">
        <v>0</v>
      </c>
      <c r="E253" s="3" t="s">
        <v>376</v>
      </c>
    </row>
    <row r="254" spans="1:5" ht="31.5">
      <c r="A254" s="7" t="s">
        <v>299</v>
      </c>
      <c r="B254" s="8" t="s">
        <v>300</v>
      </c>
      <c r="C254" s="8" t="s">
        <v>74</v>
      </c>
      <c r="D254" s="8">
        <v>0</v>
      </c>
      <c r="E254" s="3" t="s">
        <v>376</v>
      </c>
    </row>
    <row r="255" spans="1:5" ht="31.5">
      <c r="A255" s="7" t="s">
        <v>301</v>
      </c>
      <c r="B255" s="8" t="s">
        <v>99</v>
      </c>
      <c r="C255" s="8" t="s">
        <v>74</v>
      </c>
      <c r="D255" s="8">
        <v>0</v>
      </c>
      <c r="E255" s="3" t="s">
        <v>376</v>
      </c>
    </row>
    <row r="256" spans="1:4" ht="15.75">
      <c r="A256" s="41" t="s">
        <v>302</v>
      </c>
      <c r="B256" s="41"/>
      <c r="C256" s="41"/>
      <c r="D256" s="41"/>
    </row>
    <row r="257" spans="1:5" ht="31.5">
      <c r="A257" s="7" t="s">
        <v>303</v>
      </c>
      <c r="B257" s="8" t="s">
        <v>286</v>
      </c>
      <c r="C257" s="8" t="s">
        <v>287</v>
      </c>
      <c r="D257" s="8">
        <v>0</v>
      </c>
      <c r="E257" s="3" t="s">
        <v>376</v>
      </c>
    </row>
    <row r="258" spans="1:5" ht="31.5">
      <c r="A258" s="7" t="s">
        <v>304</v>
      </c>
      <c r="B258" s="8" t="s">
        <v>289</v>
      </c>
      <c r="C258" s="8" t="s">
        <v>287</v>
      </c>
      <c r="D258" s="8">
        <v>0</v>
      </c>
      <c r="E258" s="3" t="s">
        <v>376</v>
      </c>
    </row>
    <row r="259" spans="1:5" ht="31.5">
      <c r="A259" s="7" t="s">
        <v>305</v>
      </c>
      <c r="B259" s="8" t="s">
        <v>306</v>
      </c>
      <c r="C259" s="8" t="s">
        <v>287</v>
      </c>
      <c r="D259" s="8">
        <v>0</v>
      </c>
      <c r="E259" s="3" t="s">
        <v>376</v>
      </c>
    </row>
    <row r="260" spans="1:5" ht="31.5">
      <c r="A260" s="7" t="s">
        <v>307</v>
      </c>
      <c r="B260" s="8" t="s">
        <v>293</v>
      </c>
      <c r="C260" s="8" t="s">
        <v>74</v>
      </c>
      <c r="D260" s="8">
        <v>0</v>
      </c>
      <c r="E260" s="3" t="s">
        <v>376</v>
      </c>
    </row>
    <row r="261" spans="1:4" ht="15.75">
      <c r="A261" s="41" t="s">
        <v>308</v>
      </c>
      <c r="B261" s="41"/>
      <c r="C261" s="41"/>
      <c r="D261" s="41"/>
    </row>
    <row r="262" spans="1:5" ht="15.75">
      <c r="A262" s="7" t="s">
        <v>309</v>
      </c>
      <c r="B262" s="8" t="s">
        <v>310</v>
      </c>
      <c r="C262" s="8" t="s">
        <v>287</v>
      </c>
      <c r="D262" s="8">
        <v>3</v>
      </c>
      <c r="E262" s="3" t="s">
        <v>375</v>
      </c>
    </row>
    <row r="263" spans="1:5" ht="15.75">
      <c r="A263" s="7" t="s">
        <v>311</v>
      </c>
      <c r="B263" s="8" t="s">
        <v>312</v>
      </c>
      <c r="C263" s="8" t="s">
        <v>287</v>
      </c>
      <c r="D263" s="8">
        <v>4</v>
      </c>
      <c r="E263" s="3" t="s">
        <v>375</v>
      </c>
    </row>
    <row r="264" spans="1:5" ht="31.5">
      <c r="A264" s="7" t="s">
        <v>313</v>
      </c>
      <c r="B264" s="8" t="s">
        <v>314</v>
      </c>
      <c r="C264" s="8" t="s">
        <v>74</v>
      </c>
      <c r="D264" s="8">
        <v>40912.03</v>
      </c>
      <c r="E264" s="3" t="s">
        <v>375</v>
      </c>
    </row>
    <row r="268" spans="1:4" ht="15.75">
      <c r="A268" s="39" t="s">
        <v>378</v>
      </c>
      <c r="B268" s="39"/>
      <c r="D268" s="38" t="s">
        <v>379</v>
      </c>
    </row>
  </sheetData>
  <sheetProtection/>
  <mergeCells count="10">
    <mergeCell ref="A268:B268"/>
    <mergeCell ref="F101:F102"/>
    <mergeCell ref="A261:D261"/>
    <mergeCell ref="A2:D2"/>
    <mergeCell ref="A26:D26"/>
    <mergeCell ref="A8:D8"/>
    <mergeCell ref="A244:D244"/>
    <mergeCell ref="A249:D249"/>
    <mergeCell ref="A256:D256"/>
    <mergeCell ref="E160:F161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Yulia</cp:lastModifiedBy>
  <cp:lastPrinted>2016-04-07T06:51:43Z</cp:lastPrinted>
  <dcterms:created xsi:type="dcterms:W3CDTF">2010-07-19T21:32:50Z</dcterms:created>
  <dcterms:modified xsi:type="dcterms:W3CDTF">2017-04-11T16:37:35Z</dcterms:modified>
  <cp:category/>
  <cp:version/>
  <cp:contentType/>
  <cp:contentStatus/>
</cp:coreProperties>
</file>