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<sst xmlns="http://schemas.openxmlformats.org/spreadsheetml/2006/main" count="1190" uniqueCount="464">
  <si>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</si>
  <si>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</si>
  <si>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</si>
  <si>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</si>
  <si>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</si>
  <si>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</si>
  <si>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</si>
  <si>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</si>
  <si>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</si>
  <si>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</si>
  <si>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</si>
  <si>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</si>
  <si>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</si>
  <si>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</si>
  <si>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</si>
  <si>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</si>
  <si>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</si>
  <si>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</si>
  <si>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</si>
  <si>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</si>
  <si>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</si>
  <si>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</si>
  <si>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</si>
  <si>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</si>
  <si>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</si>
  <si>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</si>
  <si>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</si>
  <si>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</si>
  <si>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</si>
  <si>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</si>
  <si>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</si>
  <si>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</si>
  <si>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</si>
  <si>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</si>
  <si>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</si>
  <si>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</si>
  <si>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</si>
  <si>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</si>
  <si>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</si>
  <si>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</si>
  <si>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</si>
  <si>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</si>
  <si>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</si>
  <si>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</si>
  <si>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</si>
  <si>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</si>
  <si>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</si>
  <si>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</si>
  <si>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</si>
  <si>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</si>
  <si>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</si>
  <si>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</si>
  <si>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</si>
  <si>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</si>
  <si>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</si>
  <si>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</si>
  <si>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</si>
  <si>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</si>
  <si>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</si>
  <si>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</si>
  <si>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</si>
  <si>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</si>
  <si>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</si>
  <si>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</si>
  <si>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</si>
  <si>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</si>
  <si>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</si>
  <si>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</si>
  <si>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</si>
  <si>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</si>
  <si>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</si>
  <si>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</si>
  <si>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</si>
  <si>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</si>
  <si>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</si>
  <si>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</si>
  <si>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</si>
  <si>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</si>
  <si>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</si>
  <si>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</si>
  <si>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</si>
  <si>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</si>
  <si>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</si>
  <si>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</si>
  <si>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</si>
  <si>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</si>
  <si>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</si>
  <si>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</si>
  <si>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</si>
  <si>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</si>
  <si>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</si>
  <si>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</si>
  <si>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</si>
  <si>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</si>
  <si>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</si>
  <si>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</si>
  <si>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</si>
  <si>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</si>
  <si>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</si>
  <si>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</si>
  <si>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</si>
  <si>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</si>
  <si>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</si>
  <si>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</si>
  <si>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</si>
  <si>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</si>
  <si>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</si>
  <si>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</si>
  <si>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</si>
  <si>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</si>
  <si>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</si>
  <si>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</si>
  <si>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</si>
  <si>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</si>
  <si>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</si>
  <si>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</si>
  <si>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</si>
  <si>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</si>
  <si>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</si>
  <si>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</si>
  <si>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</si>
  <si>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</si>
  <si>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</si>
  <si>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</si>
  <si>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</si>
  <si>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</si>
  <si>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</si>
  <si>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</si>
  <si>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</si>
  <si>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</si>
  <si>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</si>
  <si>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</si>
  <si>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</si>
  <si>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</si>
  <si>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</si>
  <si>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</si>
  <si>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</si>
  <si>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</si>
  <si>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</si>
  <si>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</si>
  <si>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</si>
  <si>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</si>
  <si>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</si>
  <si>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</si>
  <si>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</si>
  <si>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</si>
  <si>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</si>
  <si>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</si>
  <si>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</si>
  <si>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</si>
  <si>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</si>
  <si>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</si>
  <si>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</si>
  <si>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</si>
  <si>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</si>
  <si>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</si>
  <si>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</si>
  <si>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</si>
  <si>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</si>
  <si>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</si>
  <si>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</si>
  <si>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</si>
  <si>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</si>
  <si>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</si>
  <si>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</si>
  <si>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</si>
  <si>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</si>
  <si>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</si>
  <si>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</si>
  <si>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</si>
  <si>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</si>
  <si>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</si>
  <si>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</si>
  <si>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</si>
  <si>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</si>
  <si>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</si>
  <si>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</si>
  <si>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</si>
  <si>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</si>
  <si>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</si>
  <si>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</si>
  <si>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</si>
  <si>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</si>
  <si>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</si>
  <si>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</si>
  <si>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</si>
  <si>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</si>
  <si>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</si>
  <si>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</si>
  <si>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</si>
  <si>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</si>
  <si>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</si>
  <si>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</si>
  <si>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</si>
  <si>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</si>
  <si>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</si>
  <si>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</si>
  <si>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</si>
  <si>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</si>
  <si>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</si>
  <si>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</si>
  <si>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</si>
  <si>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</si>
  <si>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</si>
  <si>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</si>
  <si>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</si>
  <si>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</si>
  <si>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</si>
  <si>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</si>
  <si>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</si>
  <si>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</si>
  <si>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</si>
  <si>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</si>
  <si>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</si>
  <si>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</si>
  <si>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</si>
  <si>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</si>
  <si>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</si>
  <si>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</si>
  <si>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</si>
  <si>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</si>
  <si>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</si>
  <si>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</si>
  <si>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</si>
  <si>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</si>
  <si>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</si>
  <si>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</si>
  <si>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</si>
  <si>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</si>
  <si>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</si>
  <si>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</si>
  <si>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</si>
  <si>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</si>
  <si>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</si>
  <si>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</si>
  <si>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</si>
  <si>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</si>
  <si>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</si>
  <si>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</si>
  <si>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</si>
  <si>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</si>
  <si>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</si>
  <si>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</si>
  <si>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</si>
  <si>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</si>
  <si>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</si>
  <si>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</si>
  <si>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</si>
  <si>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</si>
  <si>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</si>
  <si>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</si>
  <si>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</si>
  <si>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</si>
  <si>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</si>
  <si>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</si>
  <si>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</si>
  <si>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</si>
  <si>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</si>
  <si>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</si>
  <si>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</si>
  <si>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</si>
  <si>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</si>
  <si>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</si>
  <si>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</si>
  <si>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</si>
  <si>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</si>
  <si>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</si>
  <si>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</si>
  <si>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</si>
  <si>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</si>
  <si>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</si>
  <si>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</si>
  <si>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</si>
  <si>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</si>
  <si>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</si>
  <si>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</si>
  <si>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</si>
  <si>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</si>
  <si>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</si>
  <si>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</si>
  <si>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</si>
  <si>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</si>
  <si>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</si>
  <si>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</si>
  <si>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</si>
  <si>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</si>
  <si>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</si>
  <si>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</si>
  <si>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</si>
  <si>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</si>
  <si>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</si>
  <si>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</si>
  <si>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</si>
  <si>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</si>
  <si>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</si>
  <si>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</si>
  <si>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</si>
  <si>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</si>
  <si>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</si>
  <si>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</si>
  <si>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</si>
  <si>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</si>
  <si>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</si>
  <si>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</si>
  <si>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</si>
  <si>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</si>
  <si>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</si>
  <si>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</si>
  <si>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</si>
  <si>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</si>
  <si>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</si>
  <si>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</si>
  <si>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</si>
  <si>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</si>
  <si>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</si>
  <si>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</si>
  <si>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</si>
  <si>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</si>
  <si>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</si>
  <si>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</si>
  <si>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</si>
  <si>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</si>
  <si>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</si>
  <si>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</si>
  <si>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</si>
  <si>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</si>
  <si>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</si>
  <si>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</si>
  <si>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</si>
  <si>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</si>
  <si>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</si>
  <si>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</si>
  <si>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</si>
  <si>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</si>
  <si>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</si>
  <si>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</si>
  <si>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</si>
  <si>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</si>
  <si>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</si>
  <si>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</si>
  <si>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</si>
  <si>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</si>
  <si>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</si>
  <si>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</si>
  <si>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</si>
  <si>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</si>
  <si>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</si>
  <si>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</si>
  <si>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</si>
  <si>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</si>
  <si>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</si>
  <si>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</si>
  <si>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</si>
  <si>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</si>
  <si>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</si>
  <si>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</si>
  <si>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</si>
  <si>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</si>
  <si>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</si>
  <si>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</si>
  <si>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</si>
  <si>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</si>
  <si>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ДАША</t>
  </si>
  <si>
    <t>АБОНЕНСТКИЙ</t>
  </si>
  <si>
    <t>ЯРЛЫКОВА</t>
  </si>
  <si>
    <t>ВСЕГДА И ВЕЗДЕ  0</t>
  </si>
  <si>
    <t>Отчет об исполнении управляющей организацией ООО "УК "Привокзальная" договора управления за 2016 год по дому №1А  пл. Плеханова                                 в  г. Липецке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</si>
  <si>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</si>
  <si>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</si>
  <si>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</si>
  <si>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</si>
  <si>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</si>
  <si>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</si>
  <si>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</si>
  <si>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</si>
  <si>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</si>
  <si>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</si>
  <si>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</si>
  <si>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</si>
  <si>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горячей воды</t>
  </si>
  <si>
    <t>21.4</t>
  </si>
  <si>
    <t>21.5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</si>
  <si>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</si>
  <si>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</si>
  <si>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</si>
  <si>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</si>
  <si>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</si>
  <si>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</si>
  <si>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</si>
  <si>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</si>
  <si>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</si>
  <si>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</si>
  <si>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</si>
  <si>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</si>
  <si>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</si>
  <si>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</si>
  <si>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</si>
  <si>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</si>
  <si>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</si>
  <si>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</si>
  <si>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</si>
  <si>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</si>
  <si>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</si>
  <si>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</si>
  <si>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</si>
  <si>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</si>
  <si>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</si>
  <si>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</si>
  <si>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</si>
  <si>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</si>
  <si>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</si>
  <si>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</si>
  <si>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</si>
  <si>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</si>
  <si>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</si>
  <si>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</si>
  <si>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</si>
  <si>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</si>
  <si>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</si>
  <si>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</si>
  <si>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</si>
  <si>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</si>
  <si>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</si>
  <si>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</si>
  <si>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23.12.14</t>
  </si>
  <si>
    <t>24.12.14</t>
  </si>
  <si>
    <t>25.12.14</t>
  </si>
  <si>
    <t>26.12.14</t>
  </si>
  <si>
    <t>22.13.1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</si>
  <si>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</si>
  <si>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</si>
  <si>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</si>
  <si>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</si>
  <si>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</si>
  <si>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</si>
  <si>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</si>
  <si>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</si>
  <si>
    <t>23.13.11</t>
  </si>
  <si>
    <t>24.13.11</t>
  </si>
  <si>
    <t>25.13.11</t>
  </si>
  <si>
    <t>26.13.11</t>
  </si>
  <si>
    <t>22.14.1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</si>
  <si>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</si>
  <si>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</si>
  <si>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</si>
  <si>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</si>
  <si>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</si>
  <si>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</si>
  <si>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</si>
  <si>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</si>
  <si>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</si>
  <si>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</si>
  <si>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</si>
  <si>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</si>
  <si>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</si>
  <si>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</si>
  <si>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</si>
  <si>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</si>
  <si>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</si>
  <si>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31.03.2017 г.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</si>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</sst>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H122">
            <v>291577.7764332</v>
          </cell>
        </row>
        <row r="123">
          <cell r="BH123">
            <v>394840.51212240005</v>
          </cell>
        </row>
        <row r="124">
          <cell r="BH124">
            <v>48786.11496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70" zoomScaleNormal="90" zoomScaleSheetLayoutView="70" zoomScalePageLayoutView="0" workbookViewId="0" topLeftCell="A1">
      <selection activeCell="H25" sqref="H25"/>
    </sheetView>
  </sheetViews>
  <sheetFormatPr defaultColWidth="9.140625" defaultRowHeight="15"/>
  <cols>
    <col min="1" max="1" width="9.140625" style="1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9.140625" style="4" customWidth="1"/>
    <col min="8" max="8" width="14.57421875" style="4" customWidth="1"/>
    <col min="9" max="22" width="9.140625" style="4" customWidth="1"/>
    <col min="23" max="16384" width="9.140625" style="5" customWidth="1"/>
  </cols>
  <sheetData>
    <row r="1" ht="15.75">
      <c r="E1" s="4" t="s">
        <v>305</v>
      </c>
    </row>
    <row r="2" spans="1:22" s="7" customFormat="1" ht="33.75" customHeight="1">
      <c r="A2" s="39" t="s">
        <v>366</v>
      </c>
      <c r="B2" s="39"/>
      <c r="C2" s="39"/>
      <c r="D2" s="39"/>
      <c r="E2" s="4">
        <v>3317.7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459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303</v>
      </c>
    </row>
    <row r="7" spans="1:4" ht="15.75">
      <c r="A7" s="8" t="s">
        <v>60</v>
      </c>
      <c r="B7" s="9" t="s">
        <v>74</v>
      </c>
      <c r="C7" s="9" t="s">
        <v>70</v>
      </c>
      <c r="D7" s="10" t="s">
        <v>304</v>
      </c>
    </row>
    <row r="8" spans="1:4" ht="42.75" customHeight="1">
      <c r="A8" s="38" t="s">
        <v>103</v>
      </c>
      <c r="B8" s="38"/>
      <c r="C8" s="38"/>
      <c r="D8" s="38"/>
    </row>
    <row r="9" spans="1:5" ht="15.75">
      <c r="A9" s="8" t="s">
        <v>61</v>
      </c>
      <c r="B9" s="9" t="s">
        <v>75</v>
      </c>
      <c r="C9" s="9" t="s">
        <v>76</v>
      </c>
      <c r="D9" s="9">
        <v>0</v>
      </c>
      <c r="E9" s="4" t="s">
        <v>320</v>
      </c>
    </row>
    <row r="10" spans="1:5" ht="15.75">
      <c r="A10" s="8" t="s">
        <v>62</v>
      </c>
      <c r="B10" s="9" t="s">
        <v>77</v>
      </c>
      <c r="C10" s="9" t="s">
        <v>76</v>
      </c>
      <c r="D10" s="9">
        <v>189.59</v>
      </c>
      <c r="E10" s="4" t="s">
        <v>320</v>
      </c>
    </row>
    <row r="11" spans="1:5" ht="15.75">
      <c r="A11" s="8" t="s">
        <v>78</v>
      </c>
      <c r="B11" s="9" t="s">
        <v>79</v>
      </c>
      <c r="C11" s="9" t="s">
        <v>76</v>
      </c>
      <c r="D11" s="9">
        <v>58224.71</v>
      </c>
      <c r="E11" s="4" t="s">
        <v>320</v>
      </c>
    </row>
    <row r="12" spans="1:5" ht="31.5">
      <c r="A12" s="8" t="s">
        <v>80</v>
      </c>
      <c r="B12" s="9" t="s">
        <v>81</v>
      </c>
      <c r="C12" s="9" t="s">
        <v>76</v>
      </c>
      <c r="D12" s="11">
        <f>D13+D14+D15</f>
        <v>735204.4035156</v>
      </c>
      <c r="E12" s="4" t="s">
        <v>362</v>
      </c>
    </row>
    <row r="13" spans="1:5" ht="15.75">
      <c r="A13" s="8" t="s">
        <v>95</v>
      </c>
      <c r="B13" s="3" t="s">
        <v>82</v>
      </c>
      <c r="C13" s="9" t="s">
        <v>76</v>
      </c>
      <c r="D13" s="11">
        <f>'[1]ук(2016)'!$BH$123</f>
        <v>394840.51212240005</v>
      </c>
      <c r="E13" s="4" t="s">
        <v>362</v>
      </c>
    </row>
    <row r="14" spans="1:5" ht="15.75">
      <c r="A14" s="8" t="s">
        <v>96</v>
      </c>
      <c r="B14" s="3" t="s">
        <v>83</v>
      </c>
      <c r="C14" s="9" t="s">
        <v>76</v>
      </c>
      <c r="D14" s="11">
        <f>'[1]ук(2016)'!$BH$122</f>
        <v>291577.7764332</v>
      </c>
      <c r="E14" s="4" t="s">
        <v>362</v>
      </c>
    </row>
    <row r="15" spans="1:5" ht="15.75">
      <c r="A15" s="8" t="s">
        <v>97</v>
      </c>
      <c r="B15" s="3" t="s">
        <v>84</v>
      </c>
      <c r="C15" s="9" t="s">
        <v>76</v>
      </c>
      <c r="D15" s="11">
        <f>'[1]ук(2016)'!$BH$124</f>
        <v>48786.11496</v>
      </c>
      <c r="E15" s="4" t="s">
        <v>362</v>
      </c>
    </row>
    <row r="16" spans="1:5" ht="15.75">
      <c r="A16" s="3" t="s">
        <v>85</v>
      </c>
      <c r="B16" s="3" t="s">
        <v>86</v>
      </c>
      <c r="C16" s="3" t="s">
        <v>76</v>
      </c>
      <c r="D16" s="3">
        <v>728280.95</v>
      </c>
      <c r="E16" s="4" t="s">
        <v>320</v>
      </c>
    </row>
    <row r="17" spans="1:5" ht="31.5">
      <c r="A17" s="3" t="s">
        <v>63</v>
      </c>
      <c r="B17" s="3" t="s">
        <v>98</v>
      </c>
      <c r="C17" s="3" t="s">
        <v>76</v>
      </c>
      <c r="D17" s="3">
        <f>D16</f>
        <v>728280.95</v>
      </c>
      <c r="E17" s="4" t="s">
        <v>320</v>
      </c>
    </row>
    <row r="18" spans="1:4" ht="31.5">
      <c r="A18" s="3" t="s">
        <v>460</v>
      </c>
      <c r="B18" s="3" t="s">
        <v>461</v>
      </c>
      <c r="C18" s="3" t="s">
        <v>76</v>
      </c>
      <c r="D18" s="3">
        <v>0</v>
      </c>
    </row>
    <row r="19" spans="1:4" ht="15.75">
      <c r="A19" s="3" t="s">
        <v>462</v>
      </c>
      <c r="B19" s="3" t="s">
        <v>463</v>
      </c>
      <c r="C19" s="3" t="s">
        <v>76</v>
      </c>
      <c r="D19" s="3">
        <v>0</v>
      </c>
    </row>
    <row r="20" spans="1:5" ht="15.75">
      <c r="A20" s="3" t="s">
        <v>64</v>
      </c>
      <c r="B20" s="3" t="s">
        <v>87</v>
      </c>
      <c r="C20" s="3" t="s">
        <v>76</v>
      </c>
      <c r="D20" s="3">
        <v>0</v>
      </c>
      <c r="E20" s="4" t="s">
        <v>320</v>
      </c>
    </row>
    <row r="21" spans="1:5" ht="15.75">
      <c r="A21" s="3" t="s">
        <v>88</v>
      </c>
      <c r="B21" s="3" t="s">
        <v>89</v>
      </c>
      <c r="C21" s="3" t="s">
        <v>76</v>
      </c>
      <c r="D21" s="3">
        <v>0</v>
      </c>
      <c r="E21" s="4" t="s">
        <v>320</v>
      </c>
    </row>
    <row r="22" spans="1:5" ht="15.75">
      <c r="A22" s="3" t="s">
        <v>90</v>
      </c>
      <c r="B22" s="3" t="s">
        <v>91</v>
      </c>
      <c r="C22" s="3" t="s">
        <v>76</v>
      </c>
      <c r="D22" s="3">
        <f>D16+D10</f>
        <v>728470.5399999999</v>
      </c>
      <c r="E22" s="4" t="s">
        <v>320</v>
      </c>
    </row>
    <row r="23" spans="1:5" ht="15.75">
      <c r="A23" s="3" t="s">
        <v>92</v>
      </c>
      <c r="B23" s="3" t="s">
        <v>99</v>
      </c>
      <c r="C23" s="3" t="s">
        <v>76</v>
      </c>
      <c r="D23" s="3">
        <v>0</v>
      </c>
      <c r="E23" s="4" t="s">
        <v>320</v>
      </c>
    </row>
    <row r="24" spans="1:5" ht="15.75">
      <c r="A24" s="3" t="s">
        <v>93</v>
      </c>
      <c r="B24" s="3" t="s">
        <v>100</v>
      </c>
      <c r="C24" s="3" t="s">
        <v>76</v>
      </c>
      <c r="D24" s="3">
        <v>119.65</v>
      </c>
      <c r="E24" s="4" t="s">
        <v>320</v>
      </c>
    </row>
    <row r="25" spans="1:5" ht="15.75">
      <c r="A25" s="3" t="s">
        <v>94</v>
      </c>
      <c r="B25" s="3" t="s">
        <v>101</v>
      </c>
      <c r="C25" s="3" t="s">
        <v>76</v>
      </c>
      <c r="D25" s="41">
        <f>E25</f>
        <v>47566.4035156001</v>
      </c>
      <c r="E25" s="2">
        <f>D12-(D16+D10)+D304-D24+D11</f>
        <v>47566.4035156001</v>
      </c>
    </row>
    <row r="26" spans="1:22" s="13" customFormat="1" ht="35.25" customHeight="1">
      <c r="A26" s="40" t="s">
        <v>102</v>
      </c>
      <c r="B26" s="40"/>
      <c r="C26" s="40"/>
      <c r="D26" s="4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>
      <c r="A27" s="14" t="s">
        <v>113</v>
      </c>
      <c r="B27" s="15" t="s">
        <v>104</v>
      </c>
      <c r="C27" s="15" t="s">
        <v>70</v>
      </c>
      <c r="D27" s="15" t="s">
        <v>10</v>
      </c>
      <c r="E27" s="16"/>
      <c r="F27" s="16" t="s">
        <v>320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ht="15.75">
      <c r="A28" s="19" t="s">
        <v>109</v>
      </c>
      <c r="B28" s="20" t="s">
        <v>105</v>
      </c>
      <c r="C28" s="20" t="s">
        <v>76</v>
      </c>
      <c r="D28" s="20">
        <f>E28</f>
        <v>36794.49</v>
      </c>
      <c r="E28" s="16">
        <v>36794.49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>
      <c r="A29" s="19" t="s">
        <v>110</v>
      </c>
      <c r="B29" s="20" t="s">
        <v>106</v>
      </c>
      <c r="C29" s="20" t="s">
        <v>70</v>
      </c>
      <c r="D29" s="20" t="s">
        <v>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ht="15.75">
      <c r="A30" s="19" t="s">
        <v>111</v>
      </c>
      <c r="B30" s="20" t="s">
        <v>107</v>
      </c>
      <c r="C30" s="20" t="s">
        <v>70</v>
      </c>
      <c r="D30" s="20" t="s">
        <v>11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ht="15.75">
      <c r="A31" s="19" t="s">
        <v>112</v>
      </c>
      <c r="B31" s="20" t="s">
        <v>67</v>
      </c>
      <c r="C31" s="20" t="s">
        <v>70</v>
      </c>
      <c r="D31" s="20" t="s">
        <v>12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ht="15.75">
      <c r="A32" s="19" t="s">
        <v>114</v>
      </c>
      <c r="B32" s="20" t="s">
        <v>108</v>
      </c>
      <c r="C32" s="20" t="s">
        <v>76</v>
      </c>
      <c r="D32" s="22">
        <f>E28/E2</f>
        <v>11.09036079211502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>
      <c r="A33" s="23" t="s">
        <v>115</v>
      </c>
      <c r="B33" s="24" t="s">
        <v>104</v>
      </c>
      <c r="C33" s="24" t="s">
        <v>70</v>
      </c>
      <c r="D33" s="24" t="s">
        <v>13</v>
      </c>
      <c r="E33" s="12" t="s">
        <v>307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ht="15.75">
      <c r="A34" s="27" t="s">
        <v>116</v>
      </c>
      <c r="B34" s="10" t="s">
        <v>105</v>
      </c>
      <c r="C34" s="10" t="s">
        <v>76</v>
      </c>
      <c r="D34" s="28">
        <f>E35+E39+E43+E47+E51+E55</f>
        <v>62015.770000000004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>
      <c r="A35" s="27" t="s">
        <v>117</v>
      </c>
      <c r="B35" s="10" t="s">
        <v>106</v>
      </c>
      <c r="C35" s="10" t="s">
        <v>70</v>
      </c>
      <c r="D35" s="10" t="s">
        <v>14</v>
      </c>
      <c r="E35" s="12">
        <v>1389.45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ht="15.75">
      <c r="A36" s="27" t="s">
        <v>118</v>
      </c>
      <c r="B36" s="10" t="s">
        <v>107</v>
      </c>
      <c r="C36" s="10" t="s">
        <v>70</v>
      </c>
      <c r="D36" s="10" t="s">
        <v>21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ht="15.75">
      <c r="A37" s="27" t="s">
        <v>119</v>
      </c>
      <c r="B37" s="10" t="s">
        <v>67</v>
      </c>
      <c r="C37" s="10" t="s">
        <v>70</v>
      </c>
      <c r="D37" s="10" t="s">
        <v>12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ht="15.75">
      <c r="A38" s="27" t="s">
        <v>120</v>
      </c>
      <c r="B38" s="10" t="s">
        <v>108</v>
      </c>
      <c r="C38" s="10" t="s">
        <v>76</v>
      </c>
      <c r="D38" s="29">
        <f>E35/E2</f>
        <v>0.41879916809838147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>
      <c r="A39" s="27" t="s">
        <v>121</v>
      </c>
      <c r="B39" s="10" t="s">
        <v>106</v>
      </c>
      <c r="C39" s="10" t="s">
        <v>70</v>
      </c>
      <c r="D39" s="10" t="s">
        <v>306</v>
      </c>
      <c r="E39" s="12">
        <v>1524.81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ht="15.75">
      <c r="A40" s="27" t="s">
        <v>122</v>
      </c>
      <c r="B40" s="10" t="s">
        <v>107</v>
      </c>
      <c r="C40" s="10" t="s">
        <v>70</v>
      </c>
      <c r="D40" s="10" t="s">
        <v>38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15.75">
      <c r="A41" s="27" t="s">
        <v>123</v>
      </c>
      <c r="B41" s="10" t="s">
        <v>67</v>
      </c>
      <c r="C41" s="10" t="s">
        <v>70</v>
      </c>
      <c r="D41" s="10" t="s">
        <v>12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ht="15.75">
      <c r="A42" s="27" t="s">
        <v>124</v>
      </c>
      <c r="B42" s="10" t="s">
        <v>108</v>
      </c>
      <c r="C42" s="10" t="s">
        <v>76</v>
      </c>
      <c r="D42" s="29">
        <f>E39/E2</f>
        <v>0.45959851704494076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>
      <c r="A43" s="27" t="s">
        <v>125</v>
      </c>
      <c r="B43" s="10" t="s">
        <v>106</v>
      </c>
      <c r="C43" s="10" t="s">
        <v>70</v>
      </c>
      <c r="D43" s="10" t="s">
        <v>15</v>
      </c>
      <c r="E43" s="12">
        <v>29771.71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ht="15.75">
      <c r="A44" s="27" t="s">
        <v>126</v>
      </c>
      <c r="B44" s="10" t="s">
        <v>107</v>
      </c>
      <c r="C44" s="10" t="s">
        <v>70</v>
      </c>
      <c r="D44" s="10" t="s">
        <v>34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ht="15.75">
      <c r="A45" s="27" t="s">
        <v>127</v>
      </c>
      <c r="B45" s="10" t="s">
        <v>67</v>
      </c>
      <c r="C45" s="10" t="s">
        <v>70</v>
      </c>
      <c r="D45" s="10" t="s">
        <v>12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ht="15.75">
      <c r="A46" s="27" t="s">
        <v>128</v>
      </c>
      <c r="B46" s="10" t="s">
        <v>108</v>
      </c>
      <c r="C46" s="10" t="s">
        <v>76</v>
      </c>
      <c r="D46" s="28">
        <f>E43/E2</f>
        <v>8.973599180154928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>
      <c r="A47" s="27" t="s">
        <v>321</v>
      </c>
      <c r="B47" s="10" t="s">
        <v>106</v>
      </c>
      <c r="C47" s="10" t="s">
        <v>70</v>
      </c>
      <c r="D47" s="10" t="s">
        <v>16</v>
      </c>
      <c r="E47" s="12">
        <v>29329.8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ht="15.75">
      <c r="A48" s="27" t="s">
        <v>322</v>
      </c>
      <c r="B48" s="10" t="s">
        <v>107</v>
      </c>
      <c r="C48" s="10" t="s">
        <v>70</v>
      </c>
      <c r="D48" s="10" t="s">
        <v>17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ht="15.75">
      <c r="A49" s="27" t="s">
        <v>323</v>
      </c>
      <c r="B49" s="10" t="s">
        <v>67</v>
      </c>
      <c r="C49" s="10" t="s">
        <v>70</v>
      </c>
      <c r="D49" s="10" t="s">
        <v>12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ht="15.75">
      <c r="A50" s="27" t="s">
        <v>324</v>
      </c>
      <c r="B50" s="10" t="s">
        <v>108</v>
      </c>
      <c r="C50" s="10" t="s">
        <v>76</v>
      </c>
      <c r="D50" s="29">
        <f>E47/E2</f>
        <v>8.840401482955059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>
      <c r="A51" s="27" t="s">
        <v>325</v>
      </c>
      <c r="B51" s="10" t="s">
        <v>106</v>
      </c>
      <c r="C51" s="10" t="s">
        <v>70</v>
      </c>
      <c r="D51" s="29" t="s">
        <v>309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ht="15.75">
      <c r="A52" s="27" t="s">
        <v>326</v>
      </c>
      <c r="B52" s="10" t="s">
        <v>107</v>
      </c>
      <c r="C52" s="10" t="s">
        <v>70</v>
      </c>
      <c r="D52" s="29" t="s">
        <v>147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15.75">
      <c r="A53" s="27" t="s">
        <v>327</v>
      </c>
      <c r="B53" s="10" t="s">
        <v>67</v>
      </c>
      <c r="C53" s="10" t="s">
        <v>70</v>
      </c>
      <c r="D53" s="29" t="s">
        <v>12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ht="15.75">
      <c r="A54" s="27" t="s">
        <v>328</v>
      </c>
      <c r="B54" s="10" t="s">
        <v>108</v>
      </c>
      <c r="C54" s="10" t="s">
        <v>76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>
      <c r="A55" s="27" t="s">
        <v>329</v>
      </c>
      <c r="B55" s="10" t="s">
        <v>106</v>
      </c>
      <c r="C55" s="10" t="s">
        <v>70</v>
      </c>
      <c r="D55" s="29" t="s">
        <v>308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ht="15.75">
      <c r="A56" s="27" t="s">
        <v>330</v>
      </c>
      <c r="B56" s="10" t="s">
        <v>107</v>
      </c>
      <c r="C56" s="10" t="s">
        <v>70</v>
      </c>
      <c r="D56" s="29" t="s">
        <v>147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ht="15.75">
      <c r="A57" s="27" t="s">
        <v>331</v>
      </c>
      <c r="B57" s="10" t="s">
        <v>67</v>
      </c>
      <c r="C57" s="10" t="s">
        <v>70</v>
      </c>
      <c r="D57" s="29" t="s">
        <v>12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ht="15.75">
      <c r="A58" s="27" t="s">
        <v>332</v>
      </c>
      <c r="B58" s="10" t="s">
        <v>108</v>
      </c>
      <c r="C58" s="10" t="s">
        <v>76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>
      <c r="A59" s="23" t="s">
        <v>129</v>
      </c>
      <c r="B59" s="24" t="s">
        <v>104</v>
      </c>
      <c r="C59" s="24" t="s">
        <v>70</v>
      </c>
      <c r="D59" s="24" t="s">
        <v>18</v>
      </c>
      <c r="E59" s="12"/>
      <c r="F59" s="12" t="s">
        <v>320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ht="15.75">
      <c r="A60" s="27" t="s">
        <v>130</v>
      </c>
      <c r="B60" s="10" t="s">
        <v>105</v>
      </c>
      <c r="C60" s="10" t="s">
        <v>76</v>
      </c>
      <c r="D60" s="10">
        <f>E60</f>
        <v>31666.78</v>
      </c>
      <c r="E60" s="12">
        <v>31666.78</v>
      </c>
      <c r="F60" s="12" t="s">
        <v>320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>
      <c r="A61" s="27" t="s">
        <v>131</v>
      </c>
      <c r="B61" s="10" t="s">
        <v>106</v>
      </c>
      <c r="C61" s="10" t="s">
        <v>70</v>
      </c>
      <c r="D61" s="10" t="s">
        <v>19</v>
      </c>
      <c r="E61" s="12"/>
      <c r="F61" s="12" t="s">
        <v>320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ht="15.75">
      <c r="A62" s="27" t="s">
        <v>132</v>
      </c>
      <c r="B62" s="10" t="s">
        <v>107</v>
      </c>
      <c r="C62" s="10" t="s">
        <v>70</v>
      </c>
      <c r="D62" s="10" t="s">
        <v>20</v>
      </c>
      <c r="E62" s="12"/>
      <c r="F62" s="12" t="s">
        <v>320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ht="15.75">
      <c r="A63" s="27" t="s">
        <v>133</v>
      </c>
      <c r="B63" s="10" t="s">
        <v>67</v>
      </c>
      <c r="C63" s="10" t="s">
        <v>70</v>
      </c>
      <c r="D63" s="10" t="s">
        <v>12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ht="15.75">
      <c r="A64" s="27" t="s">
        <v>134</v>
      </c>
      <c r="B64" s="10" t="s">
        <v>108</v>
      </c>
      <c r="C64" s="10" t="s">
        <v>76</v>
      </c>
      <c r="D64" s="30">
        <f>E60/E2</f>
        <v>9.544799107815656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 ht="31.5">
      <c r="A65" s="23" t="s">
        <v>380</v>
      </c>
      <c r="B65" s="24" t="s">
        <v>104</v>
      </c>
      <c r="C65" s="24" t="s">
        <v>70</v>
      </c>
      <c r="D65" s="24" t="s">
        <v>367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3" customFormat="1" ht="15.75">
      <c r="A66" s="27" t="s">
        <v>382</v>
      </c>
      <c r="B66" s="10" t="s">
        <v>105</v>
      </c>
      <c r="C66" s="10" t="s">
        <v>76</v>
      </c>
      <c r="D66" s="10">
        <f>E67+E71+E75+E79+E83+E87</f>
        <v>28759.670000000002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>
      <c r="A67" s="27" t="s">
        <v>383</v>
      </c>
      <c r="B67" s="10" t="s">
        <v>106</v>
      </c>
      <c r="C67" s="10" t="s">
        <v>70</v>
      </c>
      <c r="D67" s="10" t="s">
        <v>368</v>
      </c>
      <c r="E67" s="12">
        <v>17119.33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ht="15.75">
      <c r="A68" s="27" t="s">
        <v>384</v>
      </c>
      <c r="B68" s="10" t="s">
        <v>107</v>
      </c>
      <c r="C68" s="10" t="s">
        <v>70</v>
      </c>
      <c r="D68" s="10" t="s">
        <v>17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ht="15.75">
      <c r="A69" s="27" t="s">
        <v>385</v>
      </c>
      <c r="B69" s="10" t="s">
        <v>67</v>
      </c>
      <c r="C69" s="10" t="s">
        <v>70</v>
      </c>
      <c r="D69" s="10" t="s">
        <v>12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ht="15.75">
      <c r="A70" s="27" t="s">
        <v>386</v>
      </c>
      <c r="B70" s="10" t="s">
        <v>108</v>
      </c>
      <c r="C70" s="10" t="s">
        <v>76</v>
      </c>
      <c r="D70" s="10">
        <v>1.375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13" customFormat="1" ht="31.5">
      <c r="A71" s="27" t="s">
        <v>387</v>
      </c>
      <c r="B71" s="10" t="s">
        <v>106</v>
      </c>
      <c r="C71" s="10" t="s">
        <v>70</v>
      </c>
      <c r="D71" s="10" t="s">
        <v>369</v>
      </c>
      <c r="E71" s="12">
        <v>3702.55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s="13" customFormat="1" ht="15.75">
      <c r="A72" s="27" t="s">
        <v>388</v>
      </c>
      <c r="B72" s="10" t="s">
        <v>107</v>
      </c>
      <c r="C72" s="10" t="s">
        <v>70</v>
      </c>
      <c r="D72" s="10" t="s">
        <v>21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15.75">
      <c r="A73" s="27" t="s">
        <v>389</v>
      </c>
      <c r="B73" s="10" t="s">
        <v>67</v>
      </c>
      <c r="C73" s="10" t="s">
        <v>70</v>
      </c>
      <c r="D73" s="10" t="s">
        <v>12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ht="15.75">
      <c r="A74" s="27" t="s">
        <v>390</v>
      </c>
      <c r="B74" s="10" t="s">
        <v>108</v>
      </c>
      <c r="C74" s="10" t="s">
        <v>76</v>
      </c>
      <c r="D74" s="10">
        <v>0.174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ht="31.5">
      <c r="A75" s="27" t="s">
        <v>391</v>
      </c>
      <c r="B75" s="10" t="s">
        <v>106</v>
      </c>
      <c r="C75" s="10" t="s">
        <v>70</v>
      </c>
      <c r="D75" s="10" t="s">
        <v>370</v>
      </c>
      <c r="E75" s="12">
        <v>955.5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ht="15.75">
      <c r="A76" s="27" t="s">
        <v>392</v>
      </c>
      <c r="B76" s="10" t="s">
        <v>107</v>
      </c>
      <c r="C76" s="10" t="s">
        <v>70</v>
      </c>
      <c r="D76" s="10" t="s">
        <v>21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13" customFormat="1" ht="15.75">
      <c r="A77" s="27" t="s">
        <v>393</v>
      </c>
      <c r="B77" s="10" t="s">
        <v>67</v>
      </c>
      <c r="C77" s="10" t="s">
        <v>70</v>
      </c>
      <c r="D77" s="10" t="s">
        <v>12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13" customFormat="1" ht="15.75">
      <c r="A78" s="27" t="s">
        <v>394</v>
      </c>
      <c r="B78" s="10" t="s">
        <v>108</v>
      </c>
      <c r="C78" s="10" t="s">
        <v>76</v>
      </c>
      <c r="D78" s="10">
        <v>0.078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>
      <c r="A79" s="27" t="s">
        <v>395</v>
      </c>
      <c r="B79" s="10" t="s">
        <v>106</v>
      </c>
      <c r="C79" s="10" t="s">
        <v>70</v>
      </c>
      <c r="D79" s="10" t="s">
        <v>371</v>
      </c>
      <c r="E79" s="12">
        <v>1313.81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ht="15.75">
      <c r="A80" s="27" t="s">
        <v>396</v>
      </c>
      <c r="B80" s="10" t="s">
        <v>107</v>
      </c>
      <c r="C80" s="10" t="s">
        <v>70</v>
      </c>
      <c r="D80" s="10" t="s">
        <v>21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ht="15.75">
      <c r="A81" s="27" t="s">
        <v>397</v>
      </c>
      <c r="B81" s="10" t="s">
        <v>67</v>
      </c>
      <c r="C81" s="10" t="s">
        <v>70</v>
      </c>
      <c r="D81" s="10" t="s">
        <v>12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ht="15.75">
      <c r="A82" s="27" t="s">
        <v>398</v>
      </c>
      <c r="B82" s="10" t="s">
        <v>108</v>
      </c>
      <c r="C82" s="10" t="s">
        <v>76</v>
      </c>
      <c r="D82" s="10">
        <v>0.108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13" customFormat="1" ht="31.5">
      <c r="A83" s="27" t="s">
        <v>399</v>
      </c>
      <c r="B83" s="10" t="s">
        <v>106</v>
      </c>
      <c r="C83" s="10" t="s">
        <v>70</v>
      </c>
      <c r="D83" s="10" t="s">
        <v>372</v>
      </c>
      <c r="E83" s="12">
        <v>5334.86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s="13" customFormat="1" ht="15.75">
      <c r="A84" s="27" t="s">
        <v>400</v>
      </c>
      <c r="B84" s="10" t="s">
        <v>107</v>
      </c>
      <c r="C84" s="10" t="s">
        <v>70</v>
      </c>
      <c r="D84" s="10" t="s">
        <v>17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15.75">
      <c r="A85" s="27" t="s">
        <v>401</v>
      </c>
      <c r="B85" s="10" t="s">
        <v>67</v>
      </c>
      <c r="C85" s="10" t="s">
        <v>70</v>
      </c>
      <c r="D85" s="10" t="s">
        <v>12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ht="15.75">
      <c r="A86" s="27" t="s">
        <v>402</v>
      </c>
      <c r="B86" s="10" t="s">
        <v>108</v>
      </c>
      <c r="C86" s="10" t="s">
        <v>76</v>
      </c>
      <c r="D86" s="10">
        <v>0.108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ht="31.5">
      <c r="A87" s="27" t="s">
        <v>403</v>
      </c>
      <c r="B87" s="10" t="s">
        <v>106</v>
      </c>
      <c r="C87" s="10" t="s">
        <v>70</v>
      </c>
      <c r="D87" s="10" t="s">
        <v>378</v>
      </c>
      <c r="E87" s="12">
        <v>333.62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ht="15.75">
      <c r="A88" s="27" t="s">
        <v>404</v>
      </c>
      <c r="B88" s="10" t="s">
        <v>107</v>
      </c>
      <c r="C88" s="10" t="s">
        <v>70</v>
      </c>
      <c r="D88" s="10" t="s">
        <v>27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15.75">
      <c r="A89" s="27" t="s">
        <v>405</v>
      </c>
      <c r="B89" s="10" t="s">
        <v>67</v>
      </c>
      <c r="C89" s="10" t="s">
        <v>70</v>
      </c>
      <c r="D89" s="10" t="s">
        <v>12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ht="15.75">
      <c r="A90" s="27" t="s">
        <v>406</v>
      </c>
      <c r="B90" s="10" t="s">
        <v>108</v>
      </c>
      <c r="C90" s="10" t="s">
        <v>76</v>
      </c>
      <c r="D90" s="30">
        <f>E87/E2</f>
        <v>0.10055761521536005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ht="31.5">
      <c r="A91" s="23" t="s">
        <v>381</v>
      </c>
      <c r="B91" s="24" t="s">
        <v>104</v>
      </c>
      <c r="C91" s="24" t="s">
        <v>70</v>
      </c>
      <c r="D91" s="24" t="s">
        <v>373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ht="15.75">
      <c r="A92" s="27" t="s">
        <v>407</v>
      </c>
      <c r="B92" s="10" t="s">
        <v>105</v>
      </c>
      <c r="C92" s="10" t="s">
        <v>76</v>
      </c>
      <c r="D92" s="10">
        <f>E93+E97+E101+E105</f>
        <v>86392.89999999998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13" customFormat="1" ht="31.5">
      <c r="A93" s="27" t="s">
        <v>408</v>
      </c>
      <c r="B93" s="10" t="s">
        <v>106</v>
      </c>
      <c r="C93" s="10" t="s">
        <v>70</v>
      </c>
      <c r="D93" s="10" t="s">
        <v>374</v>
      </c>
      <c r="E93" s="12">
        <v>83606.04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s="13" customFormat="1" ht="15.75">
      <c r="A94" s="27" t="s">
        <v>409</v>
      </c>
      <c r="B94" s="10" t="s">
        <v>107</v>
      </c>
      <c r="C94" s="10" t="s">
        <v>70</v>
      </c>
      <c r="D94" s="10" t="s">
        <v>11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15.75">
      <c r="A95" s="27" t="s">
        <v>410</v>
      </c>
      <c r="B95" s="10" t="s">
        <v>67</v>
      </c>
      <c r="C95" s="10" t="s">
        <v>70</v>
      </c>
      <c r="D95" s="10" t="s">
        <v>22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ht="15.75">
      <c r="A96" s="27" t="s">
        <v>411</v>
      </c>
      <c r="B96" s="10" t="s">
        <v>108</v>
      </c>
      <c r="C96" s="10" t="s">
        <v>76</v>
      </c>
      <c r="D96" s="10">
        <f>E93/12</f>
        <v>6967.169999999999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ht="31.5">
      <c r="A97" s="27" t="s">
        <v>412</v>
      </c>
      <c r="B97" s="10" t="s">
        <v>106</v>
      </c>
      <c r="C97" s="10" t="s">
        <v>70</v>
      </c>
      <c r="D97" s="10" t="s">
        <v>375</v>
      </c>
      <c r="E97" s="12">
        <v>358.31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15.75">
      <c r="A98" s="27" t="s">
        <v>413</v>
      </c>
      <c r="B98" s="10" t="s">
        <v>107</v>
      </c>
      <c r="C98" s="10" t="s">
        <v>70</v>
      </c>
      <c r="D98" s="10" t="s">
        <v>21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15.75">
      <c r="A99" s="27" t="s">
        <v>414</v>
      </c>
      <c r="B99" s="10" t="s">
        <v>67</v>
      </c>
      <c r="C99" s="10" t="s">
        <v>70</v>
      </c>
      <c r="D99" s="10" t="s">
        <v>12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ht="15.75">
      <c r="A100" s="27" t="s">
        <v>415</v>
      </c>
      <c r="B100" s="10" t="s">
        <v>108</v>
      </c>
      <c r="C100" s="10" t="s">
        <v>76</v>
      </c>
      <c r="D100" s="10">
        <v>0.018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ht="31.5">
      <c r="A101" s="27" t="s">
        <v>416</v>
      </c>
      <c r="B101" s="10" t="s">
        <v>106</v>
      </c>
      <c r="C101" s="10" t="s">
        <v>70</v>
      </c>
      <c r="D101" s="10" t="s">
        <v>376</v>
      </c>
      <c r="E101" s="12">
        <v>1552.68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ht="15.75">
      <c r="A102" s="27" t="s">
        <v>417</v>
      </c>
      <c r="B102" s="10" t="s">
        <v>107</v>
      </c>
      <c r="C102" s="10" t="s">
        <v>70</v>
      </c>
      <c r="D102" s="10" t="s">
        <v>17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13" customFormat="1" ht="15.75">
      <c r="A103" s="27" t="s">
        <v>418</v>
      </c>
      <c r="B103" s="10" t="s">
        <v>67</v>
      </c>
      <c r="C103" s="10" t="s">
        <v>70</v>
      </c>
      <c r="D103" s="10" t="s">
        <v>12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13" customFormat="1" ht="15.75">
      <c r="A104" s="27" t="s">
        <v>419</v>
      </c>
      <c r="B104" s="10" t="s">
        <v>108</v>
      </c>
      <c r="C104" s="10" t="s">
        <v>76</v>
      </c>
      <c r="D104" s="10">
        <v>0.052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>
      <c r="A105" s="27" t="s">
        <v>420</v>
      </c>
      <c r="B105" s="10" t="s">
        <v>106</v>
      </c>
      <c r="C105" s="10" t="s">
        <v>70</v>
      </c>
      <c r="D105" s="10" t="s">
        <v>377</v>
      </c>
      <c r="E105" s="12">
        <v>875.87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ht="15.75">
      <c r="A106" s="27" t="s">
        <v>421</v>
      </c>
      <c r="B106" s="10" t="s">
        <v>107</v>
      </c>
      <c r="C106" s="10" t="s">
        <v>70</v>
      </c>
      <c r="D106" s="10" t="s">
        <v>17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ht="15.75">
      <c r="A107" s="27" t="s">
        <v>422</v>
      </c>
      <c r="B107" s="10" t="s">
        <v>67</v>
      </c>
      <c r="C107" s="10" t="s">
        <v>70</v>
      </c>
      <c r="D107" s="10" t="s">
        <v>12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ht="15.75">
      <c r="A108" s="27" t="s">
        <v>423</v>
      </c>
      <c r="B108" s="10" t="s">
        <v>108</v>
      </c>
      <c r="C108" s="10" t="s">
        <v>76</v>
      </c>
      <c r="D108" s="10">
        <v>0.03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26" customFormat="1" ht="15.75">
      <c r="A109" s="23" t="s">
        <v>135</v>
      </c>
      <c r="B109" s="24" t="s">
        <v>104</v>
      </c>
      <c r="C109" s="24" t="s">
        <v>70</v>
      </c>
      <c r="D109" s="24" t="s">
        <v>57</v>
      </c>
      <c r="E109" s="12">
        <v>0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s="13" customFormat="1" ht="15.75">
      <c r="A110" s="27" t="s">
        <v>136</v>
      </c>
      <c r="B110" s="10" t="s">
        <v>105</v>
      </c>
      <c r="C110" s="10" t="s">
        <v>76</v>
      </c>
      <c r="D110" s="10">
        <v>0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ht="31.5">
      <c r="A111" s="27" t="s">
        <v>137</v>
      </c>
      <c r="B111" s="10" t="s">
        <v>106</v>
      </c>
      <c r="C111" s="10" t="s">
        <v>70</v>
      </c>
      <c r="D111" s="10" t="s">
        <v>57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ht="15.75">
      <c r="A112" s="27" t="s">
        <v>138</v>
      </c>
      <c r="B112" s="10" t="s">
        <v>107</v>
      </c>
      <c r="C112" s="10" t="s">
        <v>70</v>
      </c>
      <c r="D112" s="10" t="s">
        <v>27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15.75">
      <c r="A113" s="27" t="s">
        <v>139</v>
      </c>
      <c r="B113" s="10" t="s">
        <v>67</v>
      </c>
      <c r="C113" s="10" t="s">
        <v>70</v>
      </c>
      <c r="D113" s="10" t="s">
        <v>12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ht="15.75">
      <c r="A114" s="27" t="s">
        <v>140</v>
      </c>
      <c r="B114" s="10" t="s">
        <v>108</v>
      </c>
      <c r="C114" s="10" t="s">
        <v>76</v>
      </c>
      <c r="D114" s="30">
        <f>E109/E2</f>
        <v>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26" customFormat="1" ht="15.75">
      <c r="A115" s="23" t="s">
        <v>141</v>
      </c>
      <c r="B115" s="24" t="s">
        <v>104</v>
      </c>
      <c r="C115" s="24" t="s">
        <v>70</v>
      </c>
      <c r="D115" s="24" t="s">
        <v>23</v>
      </c>
      <c r="E115" s="12"/>
      <c r="F115" s="12" t="s">
        <v>320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s="13" customFormat="1" ht="15.75">
      <c r="A116" s="27" t="s">
        <v>142</v>
      </c>
      <c r="B116" s="10" t="s">
        <v>105</v>
      </c>
      <c r="C116" s="10" t="s">
        <v>76</v>
      </c>
      <c r="D116" s="10">
        <f>E116</f>
        <v>48786.11</v>
      </c>
      <c r="E116" s="12">
        <v>48786.11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>
      <c r="A117" s="27" t="s">
        <v>143</v>
      </c>
      <c r="B117" s="10" t="s">
        <v>106</v>
      </c>
      <c r="C117" s="10" t="s">
        <v>70</v>
      </c>
      <c r="D117" s="10" t="s">
        <v>7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ht="15.75">
      <c r="A118" s="27" t="s">
        <v>144</v>
      </c>
      <c r="B118" s="10" t="s">
        <v>107</v>
      </c>
      <c r="C118" s="10" t="s">
        <v>70</v>
      </c>
      <c r="D118" s="10" t="s">
        <v>20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ht="15.75">
      <c r="A119" s="27" t="s">
        <v>145</v>
      </c>
      <c r="B119" s="10" t="s">
        <v>67</v>
      </c>
      <c r="C119" s="10" t="s">
        <v>70</v>
      </c>
      <c r="D119" s="10" t="s">
        <v>12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ht="15.75">
      <c r="A120" s="27" t="s">
        <v>146</v>
      </c>
      <c r="B120" s="10" t="s">
        <v>108</v>
      </c>
      <c r="C120" s="10" t="s">
        <v>76</v>
      </c>
      <c r="D120" s="30">
        <f>E116/E2</f>
        <v>14.704798504988396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26" customFormat="1" ht="31.5">
      <c r="A121" s="23" t="s">
        <v>148</v>
      </c>
      <c r="B121" s="24" t="s">
        <v>104</v>
      </c>
      <c r="C121" s="24" t="s">
        <v>70</v>
      </c>
      <c r="D121" s="24" t="s">
        <v>58</v>
      </c>
      <c r="E121" s="12"/>
      <c r="F121" s="31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s="13" customFormat="1" ht="15.75">
      <c r="A122" s="27" t="s">
        <v>149</v>
      </c>
      <c r="B122" s="10" t="s">
        <v>105</v>
      </c>
      <c r="C122" s="10" t="s">
        <v>76</v>
      </c>
      <c r="D122" s="10">
        <f>E123</f>
        <v>4703.87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ht="31.5">
      <c r="A123" s="27" t="s">
        <v>150</v>
      </c>
      <c r="B123" s="10" t="s">
        <v>106</v>
      </c>
      <c r="C123" s="10" t="s">
        <v>70</v>
      </c>
      <c r="D123" s="10" t="s">
        <v>58</v>
      </c>
      <c r="E123" s="12">
        <v>4703.87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ht="15.75">
      <c r="A124" s="27" t="s">
        <v>151</v>
      </c>
      <c r="B124" s="10" t="s">
        <v>107</v>
      </c>
      <c r="C124" s="10" t="s">
        <v>70</v>
      </c>
      <c r="D124" s="10" t="s">
        <v>147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15.75">
      <c r="A125" s="27" t="s">
        <v>152</v>
      </c>
      <c r="B125" s="10" t="s">
        <v>67</v>
      </c>
      <c r="C125" s="10" t="s">
        <v>70</v>
      </c>
      <c r="D125" s="10" t="s">
        <v>12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ht="15.75">
      <c r="A126" s="27" t="s">
        <v>153</v>
      </c>
      <c r="B126" s="10" t="s">
        <v>108</v>
      </c>
      <c r="C126" s="10" t="s">
        <v>76</v>
      </c>
      <c r="D126" s="30">
        <f>E123/E2</f>
        <v>1.4178105313922296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26" customFormat="1" ht="31.5">
      <c r="A127" s="23" t="s">
        <v>155</v>
      </c>
      <c r="B127" s="24" t="s">
        <v>104</v>
      </c>
      <c r="C127" s="24" t="s">
        <v>70</v>
      </c>
      <c r="D127" s="24" t="s">
        <v>59</v>
      </c>
      <c r="E127" s="12">
        <v>699.36</v>
      </c>
      <c r="F127" s="25" t="s">
        <v>318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2" s="13" customFormat="1" ht="15.75">
      <c r="A128" s="27" t="s">
        <v>156</v>
      </c>
      <c r="B128" s="10" t="s">
        <v>105</v>
      </c>
      <c r="C128" s="10" t="s">
        <v>76</v>
      </c>
      <c r="D128" s="10">
        <f>E127</f>
        <v>699.36</v>
      </c>
      <c r="E128" s="12"/>
      <c r="F128" s="12">
        <v>3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>
      <c r="A129" s="27" t="s">
        <v>157</v>
      </c>
      <c r="B129" s="10" t="s">
        <v>106</v>
      </c>
      <c r="C129" s="10" t="s">
        <v>70</v>
      </c>
      <c r="D129" s="10" t="s">
        <v>59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ht="15.75">
      <c r="A130" s="27" t="s">
        <v>158</v>
      </c>
      <c r="B130" s="10" t="s">
        <v>107</v>
      </c>
      <c r="C130" s="10" t="s">
        <v>70</v>
      </c>
      <c r="D130" s="10" t="s">
        <v>154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ht="15.75">
      <c r="A131" s="27" t="s">
        <v>159</v>
      </c>
      <c r="B131" s="10" t="s">
        <v>67</v>
      </c>
      <c r="C131" s="10" t="s">
        <v>70</v>
      </c>
      <c r="D131" s="10" t="s">
        <v>22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ht="15.75">
      <c r="A132" s="27" t="s">
        <v>160</v>
      </c>
      <c r="B132" s="10" t="s">
        <v>108</v>
      </c>
      <c r="C132" s="10" t="s">
        <v>76</v>
      </c>
      <c r="D132" s="30">
        <f>E127/F128</f>
        <v>233.12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26" customFormat="1" ht="15.75">
      <c r="A133" s="23" t="s">
        <v>161</v>
      </c>
      <c r="B133" s="24" t="s">
        <v>104</v>
      </c>
      <c r="C133" s="24" t="s">
        <v>70</v>
      </c>
      <c r="D133" s="24" t="s">
        <v>24</v>
      </c>
      <c r="E133" s="12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s="13" customFormat="1" ht="15.75">
      <c r="A134" s="27" t="s">
        <v>162</v>
      </c>
      <c r="B134" s="10" t="s">
        <v>105</v>
      </c>
      <c r="C134" s="10" t="s">
        <v>76</v>
      </c>
      <c r="D134" s="10">
        <f>E135+E139</f>
        <v>110917.34</v>
      </c>
      <c r="E134" s="12"/>
      <c r="F134" s="25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ht="31.5">
      <c r="A135" s="27" t="s">
        <v>163</v>
      </c>
      <c r="B135" s="10" t="s">
        <v>106</v>
      </c>
      <c r="C135" s="10" t="s">
        <v>70</v>
      </c>
      <c r="D135" s="10" t="s">
        <v>6</v>
      </c>
      <c r="E135" s="12">
        <v>33880.35</v>
      </c>
      <c r="F135" s="25" t="s">
        <v>320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ht="15.75">
      <c r="A136" s="27" t="s">
        <v>164</v>
      </c>
      <c r="B136" s="10" t="s">
        <v>107</v>
      </c>
      <c r="C136" s="10" t="s">
        <v>70</v>
      </c>
      <c r="D136" s="10" t="s">
        <v>25</v>
      </c>
      <c r="E136" s="12"/>
      <c r="F136" s="25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15.75">
      <c r="A137" s="27" t="s">
        <v>165</v>
      </c>
      <c r="B137" s="10" t="s">
        <v>67</v>
      </c>
      <c r="C137" s="10" t="s">
        <v>70</v>
      </c>
      <c r="D137" s="10" t="s">
        <v>12</v>
      </c>
      <c r="E137" s="12"/>
      <c r="F137" s="25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ht="15.75">
      <c r="A138" s="27" t="s">
        <v>166</v>
      </c>
      <c r="B138" s="10" t="s">
        <v>108</v>
      </c>
      <c r="C138" s="10" t="s">
        <v>76</v>
      </c>
      <c r="D138" s="30">
        <f>E135/E2</f>
        <v>10.211999276607289</v>
      </c>
      <c r="E138" s="12"/>
      <c r="F138" s="25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ht="31.5">
      <c r="A139" s="27" t="s">
        <v>167</v>
      </c>
      <c r="B139" s="10" t="s">
        <v>106</v>
      </c>
      <c r="C139" s="10" t="s">
        <v>70</v>
      </c>
      <c r="D139" s="10" t="s">
        <v>5</v>
      </c>
      <c r="E139" s="12">
        <v>77036.99</v>
      </c>
      <c r="F139" s="25" t="s">
        <v>320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ht="15.75">
      <c r="A140" s="27" t="s">
        <v>168</v>
      </c>
      <c r="B140" s="10" t="s">
        <v>107</v>
      </c>
      <c r="C140" s="10" t="s">
        <v>70</v>
      </c>
      <c r="D140" s="10" t="s">
        <v>20</v>
      </c>
      <c r="E140" s="12"/>
      <c r="F140" s="25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15.75">
      <c r="A141" s="27" t="s">
        <v>169</v>
      </c>
      <c r="B141" s="10" t="s">
        <v>67</v>
      </c>
      <c r="C141" s="10" t="s">
        <v>70</v>
      </c>
      <c r="D141" s="10" t="s">
        <v>12</v>
      </c>
      <c r="E141" s="12"/>
      <c r="F141" s="25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ht="15.75">
      <c r="A142" s="27" t="s">
        <v>170</v>
      </c>
      <c r="B142" s="10" t="s">
        <v>108</v>
      </c>
      <c r="C142" s="10" t="s">
        <v>76</v>
      </c>
      <c r="D142" s="30">
        <f>E139/E2</f>
        <v>23.219998794345482</v>
      </c>
      <c r="E142" s="12"/>
      <c r="F142" s="25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26" customFormat="1" ht="47.25">
      <c r="A143" s="23" t="s">
        <v>172</v>
      </c>
      <c r="B143" s="24" t="s">
        <v>104</v>
      </c>
      <c r="C143" s="24" t="s">
        <v>70</v>
      </c>
      <c r="D143" s="24" t="s">
        <v>26</v>
      </c>
      <c r="E143" s="12"/>
      <c r="F143" s="10" t="s">
        <v>319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s="13" customFormat="1" ht="15.75">
      <c r="A144" s="27" t="s">
        <v>173</v>
      </c>
      <c r="B144" s="10" t="s">
        <v>105</v>
      </c>
      <c r="C144" s="10" t="s">
        <v>76</v>
      </c>
      <c r="D144" s="10">
        <f>E145+E149</f>
        <v>220.64</v>
      </c>
      <c r="E144" s="12"/>
      <c r="F144" s="10">
        <v>394.4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>
      <c r="A145" s="27" t="s">
        <v>174</v>
      </c>
      <c r="B145" s="10" t="s">
        <v>106</v>
      </c>
      <c r="C145" s="10" t="s">
        <v>70</v>
      </c>
      <c r="D145" s="10" t="s">
        <v>9</v>
      </c>
      <c r="E145" s="12">
        <v>0</v>
      </c>
      <c r="F145" s="37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ht="15.75">
      <c r="A146" s="27" t="s">
        <v>175</v>
      </c>
      <c r="B146" s="10" t="s">
        <v>107</v>
      </c>
      <c r="C146" s="10" t="s">
        <v>70</v>
      </c>
      <c r="D146" s="10" t="s">
        <v>27</v>
      </c>
      <c r="E146" s="12"/>
      <c r="F146" s="37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ht="15.75">
      <c r="A147" s="27" t="s">
        <v>176</v>
      </c>
      <c r="B147" s="10" t="s">
        <v>67</v>
      </c>
      <c r="C147" s="10" t="s">
        <v>70</v>
      </c>
      <c r="D147" s="10" t="s">
        <v>171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ht="31.5">
      <c r="A148" s="27" t="s">
        <v>177</v>
      </c>
      <c r="B148" s="10" t="s">
        <v>108</v>
      </c>
      <c r="C148" s="10" t="s">
        <v>76</v>
      </c>
      <c r="D148" s="30">
        <f>E145/F144</f>
        <v>0</v>
      </c>
      <c r="E148" s="12"/>
      <c r="F148" s="10" t="s">
        <v>319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>
      <c r="A149" s="27" t="s">
        <v>178</v>
      </c>
      <c r="B149" s="10" t="s">
        <v>106</v>
      </c>
      <c r="C149" s="10" t="s">
        <v>70</v>
      </c>
      <c r="D149" s="10" t="s">
        <v>8</v>
      </c>
      <c r="E149" s="12">
        <v>220.64</v>
      </c>
      <c r="F149" s="10">
        <f>F144</f>
        <v>394.4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ht="15.75">
      <c r="A150" s="27" t="s">
        <v>179</v>
      </c>
      <c r="B150" s="10" t="s">
        <v>107</v>
      </c>
      <c r="C150" s="10" t="s">
        <v>70</v>
      </c>
      <c r="D150" s="10" t="s">
        <v>28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ht="15.75">
      <c r="A151" s="27" t="s">
        <v>180</v>
      </c>
      <c r="B151" s="10" t="s">
        <v>67</v>
      </c>
      <c r="C151" s="10" t="s">
        <v>70</v>
      </c>
      <c r="D151" s="10" t="s">
        <v>171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ht="15.75">
      <c r="A152" s="27" t="s">
        <v>181</v>
      </c>
      <c r="B152" s="10" t="s">
        <v>108</v>
      </c>
      <c r="C152" s="10" t="s">
        <v>76</v>
      </c>
      <c r="D152" s="30">
        <f>E149/F149</f>
        <v>0.5594320486815416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26" customFormat="1" ht="63">
      <c r="A153" s="23" t="s">
        <v>182</v>
      </c>
      <c r="B153" s="24" t="s">
        <v>104</v>
      </c>
      <c r="C153" s="24" t="s">
        <v>70</v>
      </c>
      <c r="D153" s="24" t="s">
        <v>29</v>
      </c>
      <c r="E153" s="12"/>
      <c r="F153" s="12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s="13" customFormat="1" ht="15.75">
      <c r="A154" s="27" t="s">
        <v>183</v>
      </c>
      <c r="B154" s="10" t="s">
        <v>105</v>
      </c>
      <c r="C154" s="10" t="s">
        <v>76</v>
      </c>
      <c r="D154" s="10">
        <f>E155+E159+E163+E167+E171+E175+E179+E183+E187+E191+E195+E199+E207+E203</f>
        <v>88693.58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ht="31.5">
      <c r="A155" s="27" t="s">
        <v>184</v>
      </c>
      <c r="B155" s="10" t="s">
        <v>106</v>
      </c>
      <c r="C155" s="10" t="s">
        <v>70</v>
      </c>
      <c r="D155" s="10" t="s">
        <v>30</v>
      </c>
      <c r="E155" s="12">
        <v>1676.1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ht="15.75">
      <c r="A156" s="27" t="s">
        <v>185</v>
      </c>
      <c r="B156" s="10" t="s">
        <v>107</v>
      </c>
      <c r="C156" s="10" t="s">
        <v>70</v>
      </c>
      <c r="D156" s="10" t="s">
        <v>25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15.75">
      <c r="A157" s="27" t="s">
        <v>186</v>
      </c>
      <c r="B157" s="10" t="s">
        <v>67</v>
      </c>
      <c r="C157" s="10" t="s">
        <v>70</v>
      </c>
      <c r="D157" s="10" t="s">
        <v>12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ht="15.75">
      <c r="A158" s="27" t="s">
        <v>187</v>
      </c>
      <c r="B158" s="10" t="s">
        <v>108</v>
      </c>
      <c r="C158" s="10" t="s">
        <v>76</v>
      </c>
      <c r="D158" s="30">
        <f>E155/E2</f>
        <v>0.505199385116195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ht="31.5">
      <c r="A159" s="27" t="s">
        <v>188</v>
      </c>
      <c r="B159" s="10" t="s">
        <v>106</v>
      </c>
      <c r="C159" s="10" t="s">
        <v>70</v>
      </c>
      <c r="D159" s="10" t="s">
        <v>31</v>
      </c>
      <c r="E159" s="12">
        <v>7121.44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ht="15.75">
      <c r="A160" s="27" t="s">
        <v>189</v>
      </c>
      <c r="B160" s="10" t="s">
        <v>107</v>
      </c>
      <c r="C160" s="10" t="s">
        <v>70</v>
      </c>
      <c r="D160" s="10" t="s">
        <v>32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15.75">
      <c r="A161" s="27" t="s">
        <v>190</v>
      </c>
      <c r="B161" s="10" t="s">
        <v>67</v>
      </c>
      <c r="C161" s="10" t="s">
        <v>70</v>
      </c>
      <c r="D161" s="10" t="s">
        <v>12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ht="15.75">
      <c r="A162" s="27" t="s">
        <v>191</v>
      </c>
      <c r="B162" s="10" t="s">
        <v>108</v>
      </c>
      <c r="C162" s="10" t="s">
        <v>76</v>
      </c>
      <c r="D162" s="30">
        <f>E159/E2</f>
        <v>2.1464990806884288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>
      <c r="A163" s="27" t="s">
        <v>192</v>
      </c>
      <c r="B163" s="10" t="s">
        <v>106</v>
      </c>
      <c r="C163" s="10" t="s">
        <v>70</v>
      </c>
      <c r="D163" s="10" t="s">
        <v>3</v>
      </c>
      <c r="E163" s="12">
        <v>2541.36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ht="15.75">
      <c r="A164" s="27" t="s">
        <v>193</v>
      </c>
      <c r="B164" s="10" t="s">
        <v>107</v>
      </c>
      <c r="C164" s="10" t="s">
        <v>70</v>
      </c>
      <c r="D164" s="10" t="s">
        <v>33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ht="15.75">
      <c r="A165" s="27" t="s">
        <v>194</v>
      </c>
      <c r="B165" s="10" t="s">
        <v>67</v>
      </c>
      <c r="C165" s="10" t="s">
        <v>70</v>
      </c>
      <c r="D165" s="10" t="s">
        <v>12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ht="15.75">
      <c r="A166" s="27" t="s">
        <v>195</v>
      </c>
      <c r="B166" s="10" t="s">
        <v>108</v>
      </c>
      <c r="C166" s="10" t="s">
        <v>76</v>
      </c>
      <c r="D166" s="30">
        <f>E163/E2</f>
        <v>0.766000542544534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>
      <c r="A167" s="27" t="s">
        <v>196</v>
      </c>
      <c r="B167" s="10" t="s">
        <v>106</v>
      </c>
      <c r="C167" s="10" t="s">
        <v>70</v>
      </c>
      <c r="D167" s="10" t="s">
        <v>2</v>
      </c>
      <c r="E167" s="12">
        <v>30974.38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ht="15.75">
      <c r="A168" s="27" t="s">
        <v>197</v>
      </c>
      <c r="B168" s="10" t="s">
        <v>107</v>
      </c>
      <c r="C168" s="10" t="s">
        <v>70</v>
      </c>
      <c r="D168" s="10" t="s">
        <v>34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ht="15.75">
      <c r="A169" s="27" t="s">
        <v>198</v>
      </c>
      <c r="B169" s="10" t="s">
        <v>67</v>
      </c>
      <c r="C169" s="10" t="s">
        <v>70</v>
      </c>
      <c r="D169" s="10" t="s">
        <v>12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ht="15.75">
      <c r="A170" s="27" t="s">
        <v>199</v>
      </c>
      <c r="B170" s="10" t="s">
        <v>108</v>
      </c>
      <c r="C170" s="10" t="s">
        <v>76</v>
      </c>
      <c r="D170" s="30">
        <f>E167/E2</f>
        <v>9.33610031045604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47.25">
      <c r="A171" s="27" t="s">
        <v>200</v>
      </c>
      <c r="B171" s="10" t="s">
        <v>106</v>
      </c>
      <c r="C171" s="10" t="s">
        <v>70</v>
      </c>
      <c r="D171" s="10" t="s">
        <v>35</v>
      </c>
      <c r="E171" s="12">
        <v>21981.42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ht="15.75">
      <c r="A172" s="27" t="s">
        <v>201</v>
      </c>
      <c r="B172" s="10" t="s">
        <v>107</v>
      </c>
      <c r="C172" s="10" t="s">
        <v>70</v>
      </c>
      <c r="D172" s="10" t="s">
        <v>36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ht="15.75">
      <c r="A173" s="27" t="s">
        <v>202</v>
      </c>
      <c r="B173" s="10" t="s">
        <v>67</v>
      </c>
      <c r="C173" s="10" t="s">
        <v>70</v>
      </c>
      <c r="D173" s="10" t="s">
        <v>12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ht="15.75">
      <c r="A174" s="27" t="s">
        <v>203</v>
      </c>
      <c r="B174" s="10" t="s">
        <v>108</v>
      </c>
      <c r="C174" s="10" t="s">
        <v>76</v>
      </c>
      <c r="D174" s="30">
        <f>E171/E2</f>
        <v>6.625499593091599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>
      <c r="A175" s="27" t="s">
        <v>204</v>
      </c>
      <c r="B175" s="10" t="s">
        <v>106</v>
      </c>
      <c r="C175" s="10" t="s">
        <v>70</v>
      </c>
      <c r="D175" s="10" t="s">
        <v>37</v>
      </c>
      <c r="E175" s="12">
        <v>11300.09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ht="15.75">
      <c r="A176" s="27" t="s">
        <v>205</v>
      </c>
      <c r="B176" s="10" t="s">
        <v>107</v>
      </c>
      <c r="C176" s="10" t="s">
        <v>70</v>
      </c>
      <c r="D176" s="10" t="s">
        <v>38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ht="15.75">
      <c r="A177" s="27" t="s">
        <v>206</v>
      </c>
      <c r="B177" s="10" t="s">
        <v>67</v>
      </c>
      <c r="C177" s="10" t="s">
        <v>70</v>
      </c>
      <c r="D177" s="10" t="s">
        <v>12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ht="15.75">
      <c r="A178" s="27" t="s">
        <v>207</v>
      </c>
      <c r="B178" s="10" t="s">
        <v>108</v>
      </c>
      <c r="C178" s="10" t="s">
        <v>76</v>
      </c>
      <c r="D178" s="30">
        <f>E175/E2</f>
        <v>3.406001145371794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>
      <c r="A179" s="27" t="s">
        <v>208</v>
      </c>
      <c r="B179" s="10" t="s">
        <v>106</v>
      </c>
      <c r="C179" s="10" t="s">
        <v>70</v>
      </c>
      <c r="D179" s="10" t="s">
        <v>39</v>
      </c>
      <c r="E179" s="12">
        <v>5736.3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ht="15.75">
      <c r="A180" s="27" t="s">
        <v>209</v>
      </c>
      <c r="B180" s="10" t="s">
        <v>107</v>
      </c>
      <c r="C180" s="10" t="s">
        <v>70</v>
      </c>
      <c r="D180" s="10" t="s">
        <v>27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ht="15.75">
      <c r="A181" s="27" t="s">
        <v>210</v>
      </c>
      <c r="B181" s="10" t="s">
        <v>67</v>
      </c>
      <c r="C181" s="10" t="s">
        <v>70</v>
      </c>
      <c r="D181" s="10" t="s">
        <v>12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ht="15.75">
      <c r="A182" s="27" t="s">
        <v>211</v>
      </c>
      <c r="B182" s="10" t="s">
        <v>108</v>
      </c>
      <c r="C182" s="10" t="s">
        <v>76</v>
      </c>
      <c r="D182" s="30">
        <f>E179/E2</f>
        <v>1.7289990053350215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>
      <c r="A183" s="27" t="s">
        <v>212</v>
      </c>
      <c r="B183" s="10" t="s">
        <v>106</v>
      </c>
      <c r="C183" s="10" t="s">
        <v>70</v>
      </c>
      <c r="D183" s="10" t="s">
        <v>40</v>
      </c>
      <c r="E183" s="12">
        <v>3591.08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ht="15.75">
      <c r="A184" s="27" t="s">
        <v>213</v>
      </c>
      <c r="B184" s="10" t="s">
        <v>107</v>
      </c>
      <c r="C184" s="10" t="s">
        <v>70</v>
      </c>
      <c r="D184" s="10" t="s">
        <v>34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ht="15.75">
      <c r="A185" s="27" t="s">
        <v>214</v>
      </c>
      <c r="B185" s="10" t="s">
        <v>67</v>
      </c>
      <c r="C185" s="10" t="s">
        <v>70</v>
      </c>
      <c r="D185" s="10" t="s">
        <v>12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ht="15.75">
      <c r="A186" s="27" t="s">
        <v>215</v>
      </c>
      <c r="B186" s="10" t="s">
        <v>108</v>
      </c>
      <c r="C186" s="10" t="s">
        <v>76</v>
      </c>
      <c r="D186" s="30">
        <f>E183/E2</f>
        <v>1.0824004581487174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>
      <c r="A187" s="27" t="s">
        <v>333</v>
      </c>
      <c r="B187" s="10" t="s">
        <v>106</v>
      </c>
      <c r="C187" s="10" t="s">
        <v>70</v>
      </c>
      <c r="D187" s="10" t="s">
        <v>315</v>
      </c>
      <c r="E187" s="12">
        <v>2265.33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ht="15.75">
      <c r="A188" s="27" t="s">
        <v>334</v>
      </c>
      <c r="B188" s="10" t="s">
        <v>107</v>
      </c>
      <c r="C188" s="10" t="s">
        <v>70</v>
      </c>
      <c r="D188" s="10" t="s">
        <v>38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ht="15.75">
      <c r="A189" s="27" t="s">
        <v>335</v>
      </c>
      <c r="B189" s="10" t="s">
        <v>67</v>
      </c>
      <c r="C189" s="10" t="s">
        <v>70</v>
      </c>
      <c r="D189" s="10" t="s">
        <v>12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ht="15.75">
      <c r="A190" s="27" t="s">
        <v>336</v>
      </c>
      <c r="B190" s="10" t="s">
        <v>108</v>
      </c>
      <c r="C190" s="10" t="s">
        <v>76</v>
      </c>
      <c r="D190" s="30">
        <f>E187/E2</f>
        <v>0.6828013382765169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>
      <c r="A191" s="27" t="s">
        <v>337</v>
      </c>
      <c r="B191" s="10" t="s">
        <v>106</v>
      </c>
      <c r="C191" s="10" t="s">
        <v>70</v>
      </c>
      <c r="D191" s="30" t="s">
        <v>314</v>
      </c>
      <c r="E191" s="12"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ht="15.75">
      <c r="A192" s="27" t="s">
        <v>338</v>
      </c>
      <c r="B192" s="10" t="s">
        <v>107</v>
      </c>
      <c r="C192" s="10" t="s">
        <v>70</v>
      </c>
      <c r="D192" s="30" t="s">
        <v>34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ht="15.75">
      <c r="A193" s="27" t="s">
        <v>339</v>
      </c>
      <c r="B193" s="10" t="s">
        <v>67</v>
      </c>
      <c r="C193" s="10" t="s">
        <v>70</v>
      </c>
      <c r="D193" s="30" t="s">
        <v>12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ht="15.75">
      <c r="A194" s="27" t="s">
        <v>340</v>
      </c>
      <c r="B194" s="10" t="s">
        <v>108</v>
      </c>
      <c r="C194" s="10" t="s">
        <v>76</v>
      </c>
      <c r="D194" s="30">
        <f>E191/E2</f>
        <v>0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>
      <c r="A195" s="27" t="s">
        <v>341</v>
      </c>
      <c r="B195" s="10" t="s">
        <v>106</v>
      </c>
      <c r="C195" s="10" t="s">
        <v>70</v>
      </c>
      <c r="D195" s="30" t="s">
        <v>316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ht="15.75">
      <c r="A196" s="27" t="s">
        <v>342</v>
      </c>
      <c r="B196" s="10" t="s">
        <v>107</v>
      </c>
      <c r="C196" s="10" t="s">
        <v>70</v>
      </c>
      <c r="D196" s="30" t="s">
        <v>27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ht="15.75">
      <c r="A197" s="27" t="s">
        <v>343</v>
      </c>
      <c r="B197" s="10" t="s">
        <v>67</v>
      </c>
      <c r="C197" s="10" t="s">
        <v>70</v>
      </c>
      <c r="D197" s="30" t="s">
        <v>12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ht="15.75">
      <c r="A198" s="27" t="s">
        <v>344</v>
      </c>
      <c r="B198" s="10" t="s">
        <v>108</v>
      </c>
      <c r="C198" s="10" t="s">
        <v>76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31.5">
      <c r="A199" s="27" t="s">
        <v>345</v>
      </c>
      <c r="B199" s="10" t="s">
        <v>106</v>
      </c>
      <c r="C199" s="10" t="s">
        <v>70</v>
      </c>
      <c r="D199" s="30" t="s">
        <v>313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5.75">
      <c r="A200" s="27" t="s">
        <v>346</v>
      </c>
      <c r="B200" s="10" t="s">
        <v>107</v>
      </c>
      <c r="C200" s="10" t="s">
        <v>70</v>
      </c>
      <c r="D200" s="30" t="s">
        <v>27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15.75">
      <c r="A201" s="27" t="s">
        <v>347</v>
      </c>
      <c r="B201" s="10" t="s">
        <v>67</v>
      </c>
      <c r="C201" s="10" t="s">
        <v>70</v>
      </c>
      <c r="D201" s="30" t="s">
        <v>12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ht="15.75">
      <c r="A202" s="27" t="s">
        <v>348</v>
      </c>
      <c r="B202" s="10" t="s">
        <v>108</v>
      </c>
      <c r="C202" s="10" t="s">
        <v>76</v>
      </c>
      <c r="D202" s="30">
        <f>E199/E2</f>
        <v>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31.5">
      <c r="A203" s="27" t="s">
        <v>349</v>
      </c>
      <c r="B203" s="10" t="s">
        <v>106</v>
      </c>
      <c r="C203" s="10" t="s">
        <v>70</v>
      </c>
      <c r="D203" s="30" t="s">
        <v>358</v>
      </c>
      <c r="E203" s="12">
        <v>1506.08</v>
      </c>
      <c r="F203" s="32" t="s">
        <v>357</v>
      </c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5.75">
      <c r="A204" s="27" t="s">
        <v>350</v>
      </c>
      <c r="B204" s="10" t="s">
        <v>107</v>
      </c>
      <c r="C204" s="10" t="s">
        <v>70</v>
      </c>
      <c r="D204" s="30" t="s">
        <v>27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15.75">
      <c r="A205" s="27" t="s">
        <v>351</v>
      </c>
      <c r="B205" s="10" t="s">
        <v>67</v>
      </c>
      <c r="C205" s="10" t="s">
        <v>70</v>
      </c>
      <c r="D205" s="30" t="s">
        <v>12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ht="15.75">
      <c r="A206" s="27" t="s">
        <v>352</v>
      </c>
      <c r="B206" s="10" t="s">
        <v>108</v>
      </c>
      <c r="C206" s="10" t="s">
        <v>76</v>
      </c>
      <c r="D206" s="30">
        <v>3.64</v>
      </c>
      <c r="E206" s="12"/>
      <c r="F206" s="32" t="s">
        <v>360</v>
      </c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ht="31.5">
      <c r="A207" s="27" t="s">
        <v>424</v>
      </c>
      <c r="B207" s="10" t="s">
        <v>106</v>
      </c>
      <c r="C207" s="10" t="s">
        <v>70</v>
      </c>
      <c r="D207" s="10" t="s">
        <v>310</v>
      </c>
      <c r="E207" s="12"/>
      <c r="F207" s="33"/>
      <c r="G207" s="34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ht="15.75">
      <c r="A208" s="27" t="s">
        <v>425</v>
      </c>
      <c r="B208" s="10" t="s">
        <v>107</v>
      </c>
      <c r="C208" s="10" t="s">
        <v>70</v>
      </c>
      <c r="D208" s="10" t="s">
        <v>27</v>
      </c>
      <c r="E208" s="12"/>
      <c r="F208" s="3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15.75">
      <c r="A209" s="27" t="s">
        <v>426</v>
      </c>
      <c r="B209" s="10" t="s">
        <v>67</v>
      </c>
      <c r="C209" s="10" t="s">
        <v>70</v>
      </c>
      <c r="D209" s="10" t="s">
        <v>12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ht="15.75">
      <c r="A210" s="27" t="s">
        <v>427</v>
      </c>
      <c r="B210" s="10" t="s">
        <v>108</v>
      </c>
      <c r="C210" s="10" t="s">
        <v>76</v>
      </c>
      <c r="D210" s="30">
        <f>E209/E2</f>
        <v>0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ht="47.25">
      <c r="A211" s="23" t="s">
        <v>216</v>
      </c>
      <c r="B211" s="24" t="s">
        <v>104</v>
      </c>
      <c r="C211" s="24" t="s">
        <v>70</v>
      </c>
      <c r="D211" s="24" t="s">
        <v>41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ht="15.75">
      <c r="A212" s="27" t="s">
        <v>428</v>
      </c>
      <c r="B212" s="10" t="s">
        <v>105</v>
      </c>
      <c r="C212" s="10" t="s">
        <v>76</v>
      </c>
      <c r="D212" s="10">
        <f>E213+E217+E221+E225+E229+E233+E237+E241+E245+E249+E253</f>
        <v>86384.34999999999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>
      <c r="A213" s="27" t="s">
        <v>217</v>
      </c>
      <c r="B213" s="10" t="s">
        <v>106</v>
      </c>
      <c r="C213" s="10" t="s">
        <v>70</v>
      </c>
      <c r="D213" s="10" t="s">
        <v>42</v>
      </c>
      <c r="E213" s="12">
        <v>3022.8</v>
      </c>
      <c r="F213" s="12">
        <v>1</v>
      </c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ht="15.75">
      <c r="A214" s="27" t="s">
        <v>218</v>
      </c>
      <c r="B214" s="10" t="s">
        <v>107</v>
      </c>
      <c r="C214" s="10" t="s">
        <v>70</v>
      </c>
      <c r="D214" s="10" t="s">
        <v>43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ht="15.75">
      <c r="A215" s="27" t="s">
        <v>219</v>
      </c>
      <c r="B215" s="10" t="s">
        <v>67</v>
      </c>
      <c r="C215" s="10" t="s">
        <v>70</v>
      </c>
      <c r="D215" s="10" t="s">
        <v>22</v>
      </c>
      <c r="E215" s="12"/>
      <c r="F215" s="12" t="s">
        <v>363</v>
      </c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ht="15.75">
      <c r="A216" s="27" t="s">
        <v>220</v>
      </c>
      <c r="B216" s="10" t="s">
        <v>108</v>
      </c>
      <c r="C216" s="10" t="s">
        <v>76</v>
      </c>
      <c r="D216" s="30">
        <v>251.9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>
      <c r="A217" s="27" t="s">
        <v>221</v>
      </c>
      <c r="B217" s="10" t="s">
        <v>106</v>
      </c>
      <c r="C217" s="10" t="s">
        <v>70</v>
      </c>
      <c r="D217" s="10" t="s">
        <v>379</v>
      </c>
      <c r="E217" s="12">
        <v>4246.2</v>
      </c>
      <c r="F217" s="12">
        <v>1</v>
      </c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ht="15.75">
      <c r="A218" s="27" t="s">
        <v>222</v>
      </c>
      <c r="B218" s="10" t="s">
        <v>107</v>
      </c>
      <c r="C218" s="10" t="s">
        <v>70</v>
      </c>
      <c r="D218" s="10" t="s">
        <v>43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ht="15.75">
      <c r="A219" s="27" t="s">
        <v>223</v>
      </c>
      <c r="B219" s="10" t="s">
        <v>67</v>
      </c>
      <c r="C219" s="10" t="s">
        <v>70</v>
      </c>
      <c r="D219" s="10" t="s">
        <v>22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ht="15.75">
      <c r="A220" s="27" t="s">
        <v>224</v>
      </c>
      <c r="B220" s="10" t="s">
        <v>108</v>
      </c>
      <c r="C220" s="10" t="s">
        <v>76</v>
      </c>
      <c r="D220" s="30">
        <v>353.85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>
      <c r="A221" s="27" t="s">
        <v>225</v>
      </c>
      <c r="B221" s="10" t="s">
        <v>106</v>
      </c>
      <c r="C221" s="10" t="s">
        <v>70</v>
      </c>
      <c r="D221" s="10" t="s">
        <v>44</v>
      </c>
      <c r="E221" s="12">
        <v>1916.2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ht="15.75">
      <c r="A222" s="27" t="s">
        <v>226</v>
      </c>
      <c r="B222" s="10" t="s">
        <v>107</v>
      </c>
      <c r="C222" s="10" t="s">
        <v>70</v>
      </c>
      <c r="D222" s="10" t="s">
        <v>27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ht="15.75">
      <c r="A223" s="27" t="s">
        <v>227</v>
      </c>
      <c r="B223" s="10" t="s">
        <v>67</v>
      </c>
      <c r="C223" s="10" t="s">
        <v>70</v>
      </c>
      <c r="D223" s="10" t="s">
        <v>12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ht="15.75">
      <c r="A224" s="27" t="s">
        <v>228</v>
      </c>
      <c r="B224" s="10" t="s">
        <v>108</v>
      </c>
      <c r="C224" s="10" t="s">
        <v>76</v>
      </c>
      <c r="D224" s="30">
        <f>E221/E2</f>
        <v>0.5775687976610303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>
      <c r="A225" s="27" t="s">
        <v>229</v>
      </c>
      <c r="B225" s="10" t="s">
        <v>106</v>
      </c>
      <c r="C225" s="10" t="s">
        <v>70</v>
      </c>
      <c r="D225" s="10" t="s">
        <v>45</v>
      </c>
      <c r="E225" s="12">
        <f>462.42+577.97</f>
        <v>1040.39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ht="15.75">
      <c r="A226" s="27" t="s">
        <v>230</v>
      </c>
      <c r="B226" s="10" t="s">
        <v>107</v>
      </c>
      <c r="C226" s="10" t="s">
        <v>70</v>
      </c>
      <c r="D226" s="10" t="s">
        <v>27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ht="15.75">
      <c r="A227" s="27" t="s">
        <v>231</v>
      </c>
      <c r="B227" s="10" t="s">
        <v>67</v>
      </c>
      <c r="C227" s="10" t="s">
        <v>70</v>
      </c>
      <c r="D227" s="10" t="s">
        <v>12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ht="15.75">
      <c r="A228" s="27" t="s">
        <v>232</v>
      </c>
      <c r="B228" s="10" t="s">
        <v>108</v>
      </c>
      <c r="C228" s="10" t="s">
        <v>76</v>
      </c>
      <c r="D228" s="30">
        <f>E225/E2</f>
        <v>0.3135877264369895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>
      <c r="A229" s="27" t="s">
        <v>233</v>
      </c>
      <c r="B229" s="10" t="s">
        <v>106</v>
      </c>
      <c r="C229" s="10" t="s">
        <v>70</v>
      </c>
      <c r="D229" s="10" t="s">
        <v>46</v>
      </c>
      <c r="E229" s="12">
        <f>131.17+6497.76+2898.59</f>
        <v>9527.52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ht="15.75">
      <c r="A230" s="27" t="s">
        <v>234</v>
      </c>
      <c r="B230" s="10" t="s">
        <v>107</v>
      </c>
      <c r="C230" s="10" t="s">
        <v>70</v>
      </c>
      <c r="D230" s="10" t="s">
        <v>27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ht="15.75">
      <c r="A231" s="27" t="s">
        <v>236</v>
      </c>
      <c r="B231" s="10" t="s">
        <v>67</v>
      </c>
      <c r="C231" s="10" t="s">
        <v>70</v>
      </c>
      <c r="D231" s="10" t="s">
        <v>12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ht="15.75">
      <c r="A232" s="27" t="s">
        <v>237</v>
      </c>
      <c r="B232" s="10" t="s">
        <v>108</v>
      </c>
      <c r="C232" s="10" t="s">
        <v>76</v>
      </c>
      <c r="D232" s="30">
        <f>E229/E2</f>
        <v>2.8717243873767972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>
      <c r="A233" s="27" t="s">
        <v>238</v>
      </c>
      <c r="B233" s="10" t="s">
        <v>106</v>
      </c>
      <c r="C233" s="10" t="s">
        <v>70</v>
      </c>
      <c r="D233" s="10" t="s">
        <v>301</v>
      </c>
      <c r="E233" s="12">
        <f>131.17+245.2+877.89</f>
        <v>1254.26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ht="15.75">
      <c r="A234" s="27" t="s">
        <v>235</v>
      </c>
      <c r="B234" s="10" t="s">
        <v>107</v>
      </c>
      <c r="C234" s="10" t="s">
        <v>70</v>
      </c>
      <c r="D234" s="10" t="s">
        <v>27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ht="15.75">
      <c r="A235" s="27" t="s">
        <v>239</v>
      </c>
      <c r="B235" s="10" t="s">
        <v>67</v>
      </c>
      <c r="C235" s="10" t="s">
        <v>70</v>
      </c>
      <c r="D235" s="10" t="s">
        <v>12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ht="15.75">
      <c r="A236" s="27" t="s">
        <v>240</v>
      </c>
      <c r="B236" s="10" t="s">
        <v>108</v>
      </c>
      <c r="C236" s="10" t="s">
        <v>76</v>
      </c>
      <c r="D236" s="30">
        <f>E233/E2</f>
        <v>0.3780510594689092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>
      <c r="A237" s="27" t="s">
        <v>241</v>
      </c>
      <c r="B237" s="10" t="s">
        <v>106</v>
      </c>
      <c r="C237" s="10" t="s">
        <v>70</v>
      </c>
      <c r="D237" s="10" t="s">
        <v>361</v>
      </c>
      <c r="E237" s="12">
        <f>2481.73+368.8+490.4+911.96+67.94</f>
        <v>4320.83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ht="15.75">
      <c r="A238" s="27" t="s">
        <v>242</v>
      </c>
      <c r="B238" s="10" t="s">
        <v>107</v>
      </c>
      <c r="C238" s="10" t="s">
        <v>70</v>
      </c>
      <c r="D238" s="10" t="s">
        <v>27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ht="15.75">
      <c r="A239" s="27" t="s">
        <v>243</v>
      </c>
      <c r="B239" s="10" t="s">
        <v>67</v>
      </c>
      <c r="C239" s="10" t="s">
        <v>70</v>
      </c>
      <c r="D239" s="10" t="s">
        <v>12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ht="15.75">
      <c r="A240" s="27" t="s">
        <v>244</v>
      </c>
      <c r="B240" s="10" t="s">
        <v>108</v>
      </c>
      <c r="C240" s="10" t="s">
        <v>76</v>
      </c>
      <c r="D240" s="30">
        <f>E237/E2</f>
        <v>1.3023570545860084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31.5">
      <c r="A241" s="27" t="s">
        <v>245</v>
      </c>
      <c r="B241" s="10" t="s">
        <v>106</v>
      </c>
      <c r="C241" s="10" t="s">
        <v>70</v>
      </c>
      <c r="D241" s="10" t="s">
        <v>47</v>
      </c>
      <c r="E241" s="12">
        <f>239.28+6171.42+1066.3</f>
        <v>7477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ht="15.75">
      <c r="A242" s="27" t="s">
        <v>246</v>
      </c>
      <c r="B242" s="10" t="s">
        <v>107</v>
      </c>
      <c r="C242" s="10" t="s">
        <v>70</v>
      </c>
      <c r="D242" s="10" t="s">
        <v>27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ht="15.75">
      <c r="A243" s="27" t="s">
        <v>247</v>
      </c>
      <c r="B243" s="10" t="s">
        <v>67</v>
      </c>
      <c r="C243" s="10" t="s">
        <v>70</v>
      </c>
      <c r="D243" s="10" t="s">
        <v>12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ht="15.75">
      <c r="A244" s="27" t="s">
        <v>248</v>
      </c>
      <c r="B244" s="10" t="s">
        <v>108</v>
      </c>
      <c r="C244" s="10" t="s">
        <v>76</v>
      </c>
      <c r="D244" s="30">
        <f>E241/E2</f>
        <v>2.253669710944329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ht="31.5">
      <c r="A245" s="27" t="s">
        <v>429</v>
      </c>
      <c r="B245" s="10" t="s">
        <v>106</v>
      </c>
      <c r="C245" s="10" t="s">
        <v>70</v>
      </c>
      <c r="D245" s="10" t="s">
        <v>48</v>
      </c>
      <c r="E245" s="12">
        <f>5888.99+2957.46</f>
        <v>8846.45</v>
      </c>
      <c r="F245" s="12" t="s">
        <v>311</v>
      </c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s="13" customFormat="1" ht="15.75">
      <c r="A246" s="27" t="s">
        <v>430</v>
      </c>
      <c r="B246" s="10" t="s">
        <v>107</v>
      </c>
      <c r="C246" s="10" t="s">
        <v>70</v>
      </c>
      <c r="D246" s="10" t="s">
        <v>27</v>
      </c>
      <c r="E246" s="12"/>
      <c r="F246" s="12" t="s">
        <v>12</v>
      </c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s="13" customFormat="1" ht="15.75">
      <c r="A247" s="27" t="s">
        <v>431</v>
      </c>
      <c r="B247" s="10" t="s">
        <v>67</v>
      </c>
      <c r="C247" s="10" t="s">
        <v>70</v>
      </c>
      <c r="D247" s="10" t="s">
        <v>12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s="13" customFormat="1" ht="15.75">
      <c r="A248" s="27" t="s">
        <v>432</v>
      </c>
      <c r="B248" s="10" t="s">
        <v>108</v>
      </c>
      <c r="C248" s="10" t="s">
        <v>76</v>
      </c>
      <c r="D248" s="30">
        <f>E245/E2</f>
        <v>2.666440606444224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s="13" customFormat="1" ht="31.5">
      <c r="A249" s="27" t="s">
        <v>433</v>
      </c>
      <c r="B249" s="10" t="s">
        <v>106</v>
      </c>
      <c r="C249" s="10" t="s">
        <v>70</v>
      </c>
      <c r="D249" s="10" t="s">
        <v>49</v>
      </c>
      <c r="E249" s="12">
        <f>9835.82+10754.1+1078.87+2838.05+324.03+14626.51+483.09</f>
        <v>39940.469999999994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s="13" customFormat="1" ht="15.75">
      <c r="A250" s="27" t="s">
        <v>434</v>
      </c>
      <c r="B250" s="10" t="s">
        <v>107</v>
      </c>
      <c r="C250" s="10" t="s">
        <v>70</v>
      </c>
      <c r="D250" s="10" t="s">
        <v>27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s="13" customFormat="1" ht="15.75">
      <c r="A251" s="27" t="s">
        <v>435</v>
      </c>
      <c r="B251" s="10" t="s">
        <v>67</v>
      </c>
      <c r="C251" s="10" t="s">
        <v>70</v>
      </c>
      <c r="D251" s="10" t="s">
        <v>12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s="13" customFormat="1" ht="15.75">
      <c r="A252" s="27" t="s">
        <v>436</v>
      </c>
      <c r="B252" s="10" t="s">
        <v>108</v>
      </c>
      <c r="C252" s="10" t="s">
        <v>76</v>
      </c>
      <c r="D252" s="30">
        <f>E249/E2</f>
        <v>12.03860204358441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s="13" customFormat="1" ht="31.5">
      <c r="A253" s="27" t="s">
        <v>437</v>
      </c>
      <c r="B253" s="10" t="s">
        <v>106</v>
      </c>
      <c r="C253" s="10" t="s">
        <v>70</v>
      </c>
      <c r="D253" s="30" t="s">
        <v>359</v>
      </c>
      <c r="E253" s="12">
        <v>4792.23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s="13" customFormat="1" ht="15.75">
      <c r="A254" s="27" t="s">
        <v>438</v>
      </c>
      <c r="B254" s="10" t="s">
        <v>107</v>
      </c>
      <c r="C254" s="10" t="s">
        <v>70</v>
      </c>
      <c r="D254" s="30" t="s">
        <v>27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s="13" customFormat="1" ht="15.75">
      <c r="A255" s="27" t="s">
        <v>439</v>
      </c>
      <c r="B255" s="10" t="s">
        <v>67</v>
      </c>
      <c r="C255" s="10" t="s">
        <v>70</v>
      </c>
      <c r="D255" s="30" t="s">
        <v>12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s="13" customFormat="1" ht="15.75">
      <c r="A256" s="27" t="s">
        <v>440</v>
      </c>
      <c r="B256" s="10" t="s">
        <v>108</v>
      </c>
      <c r="C256" s="10" t="s">
        <v>76</v>
      </c>
      <c r="D256" s="30">
        <f>E253/E2</f>
        <v>1.4444434397323447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s="13" customFormat="1" ht="47.25">
      <c r="A257" s="23" t="s">
        <v>282</v>
      </c>
      <c r="B257" s="24" t="s">
        <v>104</v>
      </c>
      <c r="C257" s="24" t="s">
        <v>70</v>
      </c>
      <c r="D257" s="24" t="s">
        <v>50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s="13" customFormat="1" ht="18.75">
      <c r="A258" s="27" t="s">
        <v>441</v>
      </c>
      <c r="B258" s="10" t="s">
        <v>105</v>
      </c>
      <c r="C258" s="10" t="s">
        <v>76</v>
      </c>
      <c r="D258" s="10">
        <f>E259+E263+E267+E271+E275+E279+E283+E287+E291+E295</f>
        <v>158541.5</v>
      </c>
      <c r="E258" s="12"/>
      <c r="F258" s="35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s="13" customFormat="1" ht="31.5">
      <c r="A259" s="27" t="s">
        <v>249</v>
      </c>
      <c r="B259" s="10" t="s">
        <v>106</v>
      </c>
      <c r="C259" s="10" t="s">
        <v>70</v>
      </c>
      <c r="D259" s="10" t="s">
        <v>51</v>
      </c>
      <c r="E259" s="12">
        <v>0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s="13" customFormat="1" ht="15.75">
      <c r="A260" s="27" t="s">
        <v>278</v>
      </c>
      <c r="B260" s="10" t="s">
        <v>107</v>
      </c>
      <c r="C260" s="10" t="s">
        <v>70</v>
      </c>
      <c r="D260" s="10" t="s">
        <v>27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s="13" customFormat="1" ht="15.75">
      <c r="A261" s="27" t="s">
        <v>250</v>
      </c>
      <c r="B261" s="10" t="s">
        <v>67</v>
      </c>
      <c r="C261" s="10" t="s">
        <v>70</v>
      </c>
      <c r="D261" s="10" t="s">
        <v>12</v>
      </c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s="13" customFormat="1" ht="15.75">
      <c r="A262" s="27" t="s">
        <v>251</v>
      </c>
      <c r="B262" s="10" t="s">
        <v>108</v>
      </c>
      <c r="C262" s="10" t="s">
        <v>76</v>
      </c>
      <c r="D262" s="10">
        <v>0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s="13" customFormat="1" ht="31.5">
      <c r="A263" s="27" t="s">
        <v>252</v>
      </c>
      <c r="B263" s="10" t="s">
        <v>106</v>
      </c>
      <c r="C263" s="10" t="s">
        <v>70</v>
      </c>
      <c r="D263" s="10" t="s">
        <v>53</v>
      </c>
      <c r="E263" s="12">
        <v>3012.11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s="13" customFormat="1" ht="15.75">
      <c r="A264" s="27" t="s">
        <v>253</v>
      </c>
      <c r="B264" s="10" t="s">
        <v>107</v>
      </c>
      <c r="C264" s="10" t="s">
        <v>70</v>
      </c>
      <c r="D264" s="10" t="s">
        <v>27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s="13" customFormat="1" ht="15.75">
      <c r="A265" s="27" t="s">
        <v>254</v>
      </c>
      <c r="B265" s="10" t="s">
        <v>67</v>
      </c>
      <c r="C265" s="10" t="s">
        <v>70</v>
      </c>
      <c r="D265" s="10" t="s">
        <v>12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s="13" customFormat="1" ht="15.75">
      <c r="A266" s="27" t="s">
        <v>255</v>
      </c>
      <c r="B266" s="10" t="s">
        <v>108</v>
      </c>
      <c r="C266" s="10" t="s">
        <v>76</v>
      </c>
      <c r="D266" s="30">
        <f>E263/E2</f>
        <v>0.9078910088314195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s="13" customFormat="1" ht="31.5">
      <c r="A267" s="27" t="s">
        <v>256</v>
      </c>
      <c r="B267" s="10" t="s">
        <v>106</v>
      </c>
      <c r="C267" s="10" t="s">
        <v>70</v>
      </c>
      <c r="D267" s="10" t="s">
        <v>52</v>
      </c>
      <c r="E267" s="12">
        <v>1268.3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s="13" customFormat="1" ht="15.75">
      <c r="A268" s="27" t="s">
        <v>257</v>
      </c>
      <c r="B268" s="10" t="s">
        <v>107</v>
      </c>
      <c r="C268" s="10" t="s">
        <v>70</v>
      </c>
      <c r="D268" s="10" t="s">
        <v>27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s="13" customFormat="1" ht="15.75">
      <c r="A269" s="27" t="s">
        <v>258</v>
      </c>
      <c r="B269" s="10" t="s">
        <v>67</v>
      </c>
      <c r="C269" s="10" t="s">
        <v>70</v>
      </c>
      <c r="D269" s="10" t="s">
        <v>12</v>
      </c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s="13" customFormat="1" ht="15.75">
      <c r="A270" s="27" t="s">
        <v>259</v>
      </c>
      <c r="B270" s="10" t="s">
        <v>108</v>
      </c>
      <c r="C270" s="10" t="s">
        <v>76</v>
      </c>
      <c r="D270" s="30">
        <f>E267/E2</f>
        <v>0.382282906833047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s="13" customFormat="1" ht="31.5">
      <c r="A271" s="27" t="s">
        <v>260</v>
      </c>
      <c r="B271" s="10" t="s">
        <v>106</v>
      </c>
      <c r="C271" s="10" t="s">
        <v>70</v>
      </c>
      <c r="D271" s="10" t="s">
        <v>283</v>
      </c>
      <c r="E271" s="12">
        <v>0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s="13" customFormat="1" ht="15.75">
      <c r="A272" s="27" t="s">
        <v>261</v>
      </c>
      <c r="B272" s="10" t="s">
        <v>107</v>
      </c>
      <c r="C272" s="10" t="s">
        <v>70</v>
      </c>
      <c r="D272" s="10" t="s">
        <v>27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s="13" customFormat="1" ht="15.75">
      <c r="A273" s="27" t="s">
        <v>262</v>
      </c>
      <c r="B273" s="10" t="s">
        <v>67</v>
      </c>
      <c r="C273" s="10" t="s">
        <v>70</v>
      </c>
      <c r="D273" s="10" t="s">
        <v>12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s="13" customFormat="1" ht="15.75">
      <c r="A274" s="27" t="s">
        <v>263</v>
      </c>
      <c r="B274" s="10" t="s">
        <v>108</v>
      </c>
      <c r="C274" s="10" t="s">
        <v>76</v>
      </c>
      <c r="D274" s="10">
        <v>0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s="13" customFormat="1" ht="31.5">
      <c r="A275" s="27" t="s">
        <v>264</v>
      </c>
      <c r="B275" s="10" t="s">
        <v>106</v>
      </c>
      <c r="C275" s="10" t="s">
        <v>70</v>
      </c>
      <c r="D275" s="10" t="s">
        <v>317</v>
      </c>
      <c r="E275" s="12">
        <v>9119.68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s="13" customFormat="1" ht="15.75">
      <c r="A276" s="27" t="s">
        <v>265</v>
      </c>
      <c r="B276" s="10" t="s">
        <v>107</v>
      </c>
      <c r="C276" s="10" t="s">
        <v>70</v>
      </c>
      <c r="D276" s="10" t="s">
        <v>27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s="13" customFormat="1" ht="15.75">
      <c r="A277" s="27" t="s">
        <v>266</v>
      </c>
      <c r="B277" s="10" t="s">
        <v>67</v>
      </c>
      <c r="C277" s="10" t="s">
        <v>70</v>
      </c>
      <c r="D277" s="10" t="s">
        <v>12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s="13" customFormat="1" ht="15.75">
      <c r="A278" s="27" t="s">
        <v>267</v>
      </c>
      <c r="B278" s="10" t="s">
        <v>108</v>
      </c>
      <c r="C278" s="10" t="s">
        <v>76</v>
      </c>
      <c r="D278" s="30">
        <f>E275/E2</f>
        <v>2.7487958525484526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s="13" customFormat="1" ht="31.5">
      <c r="A279" s="27" t="s">
        <v>268</v>
      </c>
      <c r="B279" s="10" t="s">
        <v>106</v>
      </c>
      <c r="C279" s="10" t="s">
        <v>70</v>
      </c>
      <c r="D279" s="10" t="s">
        <v>1</v>
      </c>
      <c r="E279" s="12">
        <v>141102.28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s="13" customFormat="1" ht="15.75">
      <c r="A280" s="27" t="s">
        <v>269</v>
      </c>
      <c r="B280" s="10" t="s">
        <v>107</v>
      </c>
      <c r="C280" s="10" t="s">
        <v>70</v>
      </c>
      <c r="D280" s="10" t="s">
        <v>27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s="13" customFormat="1" ht="15.75">
      <c r="A281" s="27" t="s">
        <v>270</v>
      </c>
      <c r="B281" s="10" t="s">
        <v>67</v>
      </c>
      <c r="C281" s="10" t="s">
        <v>70</v>
      </c>
      <c r="D281" s="10" t="s">
        <v>12</v>
      </c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s="13" customFormat="1" ht="15.75">
      <c r="A282" s="27" t="s">
        <v>271</v>
      </c>
      <c r="B282" s="10" t="s">
        <v>108</v>
      </c>
      <c r="C282" s="10" t="s">
        <v>76</v>
      </c>
      <c r="D282" s="30">
        <f>E279/E2</f>
        <v>42.530150405401336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s="13" customFormat="1" ht="31.5">
      <c r="A283" s="27" t="s">
        <v>272</v>
      </c>
      <c r="B283" s="10" t="s">
        <v>106</v>
      </c>
      <c r="C283" s="10" t="s">
        <v>70</v>
      </c>
      <c r="D283" s="10" t="s">
        <v>0</v>
      </c>
      <c r="E283" s="12">
        <v>353.59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s="13" customFormat="1" ht="15.75">
      <c r="A284" s="27" t="s">
        <v>273</v>
      </c>
      <c r="B284" s="10" t="s">
        <v>107</v>
      </c>
      <c r="C284" s="10" t="s">
        <v>70</v>
      </c>
      <c r="D284" s="10" t="s">
        <v>27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s="13" customFormat="1" ht="15.75">
      <c r="A285" s="27" t="s">
        <v>274</v>
      </c>
      <c r="B285" s="10" t="s">
        <v>67</v>
      </c>
      <c r="C285" s="10" t="s">
        <v>70</v>
      </c>
      <c r="D285" s="10" t="s">
        <v>12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s="13" customFormat="1" ht="15.75">
      <c r="A286" s="27" t="s">
        <v>275</v>
      </c>
      <c r="B286" s="10" t="s">
        <v>108</v>
      </c>
      <c r="C286" s="10" t="s">
        <v>76</v>
      </c>
      <c r="D286" s="30">
        <f>E283/E2</f>
        <v>0.10657684540494922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s="13" customFormat="1" ht="31.5">
      <c r="A287" s="27" t="s">
        <v>277</v>
      </c>
      <c r="B287" s="10" t="s">
        <v>106</v>
      </c>
      <c r="C287" s="10" t="s">
        <v>70</v>
      </c>
      <c r="D287" s="10" t="s">
        <v>54</v>
      </c>
      <c r="E287" s="12">
        <f>555.74+1320.71</f>
        <v>1876.45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s="13" customFormat="1" ht="15.75">
      <c r="A288" s="27" t="s">
        <v>279</v>
      </c>
      <c r="B288" s="10" t="s">
        <v>107</v>
      </c>
      <c r="C288" s="10" t="s">
        <v>70</v>
      </c>
      <c r="D288" s="10" t="s">
        <v>27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s="13" customFormat="1" ht="15.75">
      <c r="A289" s="27" t="s">
        <v>280</v>
      </c>
      <c r="B289" s="10" t="s">
        <v>67</v>
      </c>
      <c r="C289" s="10" t="s">
        <v>70</v>
      </c>
      <c r="D289" s="10" t="s">
        <v>12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s="13" customFormat="1" ht="15.75">
      <c r="A290" s="27" t="s">
        <v>281</v>
      </c>
      <c r="B290" s="10" t="s">
        <v>108</v>
      </c>
      <c r="C290" s="10" t="s">
        <v>76</v>
      </c>
      <c r="D290" s="30">
        <f>E287/E2</f>
        <v>0.5655876058715376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s="13" customFormat="1" ht="31.5">
      <c r="A291" s="27" t="s">
        <v>284</v>
      </c>
      <c r="B291" s="10" t="s">
        <v>106</v>
      </c>
      <c r="C291" s="10" t="s">
        <v>70</v>
      </c>
      <c r="D291" s="10" t="s">
        <v>55</v>
      </c>
      <c r="E291" s="12">
        <f>278.58+1530.51</f>
        <v>1809.09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s="13" customFormat="1" ht="15.75">
      <c r="A292" s="27" t="s">
        <v>285</v>
      </c>
      <c r="B292" s="10" t="s">
        <v>107</v>
      </c>
      <c r="C292" s="10" t="s">
        <v>70</v>
      </c>
      <c r="D292" s="10" t="s">
        <v>27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s="13" customFormat="1" ht="15.75">
      <c r="A293" s="27" t="s">
        <v>286</v>
      </c>
      <c r="B293" s="10" t="s">
        <v>67</v>
      </c>
      <c r="C293" s="10" t="s">
        <v>70</v>
      </c>
      <c r="D293" s="10" t="s">
        <v>12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s="13" customFormat="1" ht="15.75">
      <c r="A294" s="27" t="s">
        <v>275</v>
      </c>
      <c r="B294" s="10" t="s">
        <v>108</v>
      </c>
      <c r="C294" s="10" t="s">
        <v>76</v>
      </c>
      <c r="D294" s="30">
        <f>E291/E2</f>
        <v>0.5452843837598337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s="13" customFormat="1" ht="31.5">
      <c r="A295" s="27" t="s">
        <v>353</v>
      </c>
      <c r="B295" s="10" t="s">
        <v>106</v>
      </c>
      <c r="C295" s="10" t="s">
        <v>70</v>
      </c>
      <c r="D295" s="10" t="s">
        <v>56</v>
      </c>
      <c r="E295" s="12">
        <v>0</v>
      </c>
      <c r="F295" s="12" t="s">
        <v>312</v>
      </c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s="13" customFormat="1" ht="15.75">
      <c r="A296" s="27" t="s">
        <v>354</v>
      </c>
      <c r="B296" s="10" t="s">
        <v>107</v>
      </c>
      <c r="C296" s="10" t="s">
        <v>70</v>
      </c>
      <c r="D296" s="10" t="s">
        <v>27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s="13" customFormat="1" ht="15.75">
      <c r="A297" s="27" t="s">
        <v>355</v>
      </c>
      <c r="B297" s="10" t="s">
        <v>67</v>
      </c>
      <c r="C297" s="10" t="s">
        <v>70</v>
      </c>
      <c r="D297" s="10" t="s">
        <v>302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s="13" customFormat="1" ht="15.75">
      <c r="A298" s="27" t="s">
        <v>356</v>
      </c>
      <c r="B298" s="10" t="s">
        <v>108</v>
      </c>
      <c r="C298" s="10" t="s">
        <v>76</v>
      </c>
      <c r="D298" s="30">
        <f>E295/E2</f>
        <v>0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s="13" customFormat="1" ht="15.75">
      <c r="A299" s="1"/>
      <c r="B299" s="24" t="s">
        <v>276</v>
      </c>
      <c r="C299" s="10" t="s">
        <v>76</v>
      </c>
      <c r="D299" s="36">
        <f>SUM(D134,D28,D34,D60,D110,D116,D122,D128,D144,D154,D212,D258,D66,D92)</f>
        <v>744576.3600000001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4" ht="15.75">
      <c r="A300" s="38" t="s">
        <v>287</v>
      </c>
      <c r="B300" s="38"/>
      <c r="C300" s="38"/>
      <c r="D300" s="38"/>
    </row>
    <row r="301" spans="1:5" ht="15.75">
      <c r="A301" s="8" t="s">
        <v>442</v>
      </c>
      <c r="B301" s="9" t="s">
        <v>288</v>
      </c>
      <c r="C301" s="9" t="s">
        <v>289</v>
      </c>
      <c r="D301" s="9">
        <v>3</v>
      </c>
      <c r="E301" s="4" t="s">
        <v>320</v>
      </c>
    </row>
    <row r="302" spans="1:5" ht="15.75">
      <c r="A302" s="8" t="s">
        <v>443</v>
      </c>
      <c r="B302" s="9" t="s">
        <v>290</v>
      </c>
      <c r="C302" s="9" t="s">
        <v>289</v>
      </c>
      <c r="D302" s="9">
        <v>3</v>
      </c>
      <c r="E302" s="4" t="s">
        <v>320</v>
      </c>
    </row>
    <row r="303" spans="1:5" ht="15.75">
      <c r="A303" s="8" t="s">
        <v>444</v>
      </c>
      <c r="B303" s="9" t="s">
        <v>291</v>
      </c>
      <c r="C303" s="9" t="s">
        <v>289</v>
      </c>
      <c r="D303" s="9">
        <v>0</v>
      </c>
      <c r="E303" s="4" t="s">
        <v>320</v>
      </c>
    </row>
    <row r="304" spans="1:5" ht="15.75">
      <c r="A304" s="8" t="s">
        <v>445</v>
      </c>
      <c r="B304" s="9" t="s">
        <v>292</v>
      </c>
      <c r="C304" s="9" t="s">
        <v>76</v>
      </c>
      <c r="D304" s="9">
        <v>-17272.52</v>
      </c>
      <c r="E304" s="4" t="s">
        <v>320</v>
      </c>
    </row>
    <row r="305" spans="1:4" ht="15.75">
      <c r="A305" s="38" t="s">
        <v>293</v>
      </c>
      <c r="B305" s="38"/>
      <c r="C305" s="38"/>
      <c r="D305" s="38"/>
    </row>
    <row r="306" spans="1:5" ht="31.5">
      <c r="A306" s="8" t="s">
        <v>446</v>
      </c>
      <c r="B306" s="9" t="s">
        <v>75</v>
      </c>
      <c r="C306" s="9" t="s">
        <v>76</v>
      </c>
      <c r="D306" s="9">
        <v>0</v>
      </c>
      <c r="E306" s="4" t="s">
        <v>365</v>
      </c>
    </row>
    <row r="307" spans="1:5" ht="31.5">
      <c r="A307" s="8" t="s">
        <v>447</v>
      </c>
      <c r="B307" s="9" t="s">
        <v>77</v>
      </c>
      <c r="C307" s="9" t="s">
        <v>76</v>
      </c>
      <c r="D307" s="9">
        <v>0</v>
      </c>
      <c r="E307" s="4" t="s">
        <v>365</v>
      </c>
    </row>
    <row r="308" spans="1:5" ht="31.5">
      <c r="A308" s="8" t="s">
        <v>448</v>
      </c>
      <c r="B308" s="9" t="s">
        <v>79</v>
      </c>
      <c r="C308" s="9" t="s">
        <v>76</v>
      </c>
      <c r="D308" s="9">
        <v>0</v>
      </c>
      <c r="E308" s="4" t="s">
        <v>365</v>
      </c>
    </row>
    <row r="309" spans="1:5" ht="31.5">
      <c r="A309" s="8" t="s">
        <v>449</v>
      </c>
      <c r="B309" s="9" t="s">
        <v>99</v>
      </c>
      <c r="C309" s="9" t="s">
        <v>76</v>
      </c>
      <c r="D309" s="9">
        <v>0</v>
      </c>
      <c r="E309" s="4" t="s">
        <v>365</v>
      </c>
    </row>
    <row r="310" spans="1:5" ht="31.5">
      <c r="A310" s="8" t="s">
        <v>450</v>
      </c>
      <c r="B310" s="9" t="s">
        <v>294</v>
      </c>
      <c r="C310" s="9" t="s">
        <v>76</v>
      </c>
      <c r="D310" s="9">
        <v>0</v>
      </c>
      <c r="E310" s="4" t="s">
        <v>365</v>
      </c>
    </row>
    <row r="311" spans="1:5" ht="31.5">
      <c r="A311" s="8" t="s">
        <v>451</v>
      </c>
      <c r="B311" s="9" t="s">
        <v>101</v>
      </c>
      <c r="C311" s="9" t="s">
        <v>76</v>
      </c>
      <c r="D311" s="9">
        <v>0</v>
      </c>
      <c r="E311" s="4" t="s">
        <v>365</v>
      </c>
    </row>
    <row r="312" spans="1:4" ht="15.75">
      <c r="A312" s="38" t="s">
        <v>295</v>
      </c>
      <c r="B312" s="38"/>
      <c r="C312" s="38"/>
      <c r="D312" s="38"/>
    </row>
    <row r="313" spans="1:5" ht="31.5">
      <c r="A313" s="8" t="s">
        <v>452</v>
      </c>
      <c r="B313" s="9" t="s">
        <v>288</v>
      </c>
      <c r="C313" s="9" t="s">
        <v>289</v>
      </c>
      <c r="D313" s="9">
        <v>0</v>
      </c>
      <c r="E313" s="4" t="s">
        <v>365</v>
      </c>
    </row>
    <row r="314" spans="1:5" ht="31.5">
      <c r="A314" s="8" t="s">
        <v>453</v>
      </c>
      <c r="B314" s="9" t="s">
        <v>290</v>
      </c>
      <c r="C314" s="9" t="s">
        <v>289</v>
      </c>
      <c r="D314" s="9">
        <v>0</v>
      </c>
      <c r="E314" s="4" t="s">
        <v>365</v>
      </c>
    </row>
    <row r="315" spans="1:5" ht="31.5">
      <c r="A315" s="8" t="s">
        <v>454</v>
      </c>
      <c r="B315" s="9" t="s">
        <v>296</v>
      </c>
      <c r="C315" s="9" t="s">
        <v>289</v>
      </c>
      <c r="D315" s="9">
        <v>0</v>
      </c>
      <c r="E315" s="4" t="s">
        <v>365</v>
      </c>
    </row>
    <row r="316" spans="1:5" ht="31.5">
      <c r="A316" s="8" t="s">
        <v>455</v>
      </c>
      <c r="B316" s="9" t="s">
        <v>292</v>
      </c>
      <c r="C316" s="9" t="s">
        <v>76</v>
      </c>
      <c r="D316" s="9">
        <v>0</v>
      </c>
      <c r="E316" s="4" t="s">
        <v>365</v>
      </c>
    </row>
    <row r="317" spans="1:4" ht="15.75">
      <c r="A317" s="38" t="s">
        <v>297</v>
      </c>
      <c r="B317" s="38"/>
      <c r="C317" s="38"/>
      <c r="D317" s="38"/>
    </row>
    <row r="318" spans="1:5" ht="15.75">
      <c r="A318" s="8" t="s">
        <v>456</v>
      </c>
      <c r="B318" s="9" t="s">
        <v>298</v>
      </c>
      <c r="C318" s="9" t="s">
        <v>289</v>
      </c>
      <c r="D318" s="9">
        <v>4</v>
      </c>
      <c r="E318" s="4" t="s">
        <v>364</v>
      </c>
    </row>
    <row r="319" spans="1:5" ht="15.75">
      <c r="A319" s="8" t="s">
        <v>457</v>
      </c>
      <c r="B319" s="9" t="s">
        <v>299</v>
      </c>
      <c r="C319" s="9" t="s">
        <v>289</v>
      </c>
      <c r="D319" s="9">
        <v>4</v>
      </c>
      <c r="E319" s="4" t="s">
        <v>364</v>
      </c>
    </row>
    <row r="320" spans="1:5" ht="31.5">
      <c r="A320" s="8" t="s">
        <v>458</v>
      </c>
      <c r="B320" s="9" t="s">
        <v>300</v>
      </c>
      <c r="C320" s="9" t="s">
        <v>76</v>
      </c>
      <c r="D320" s="9">
        <v>45866.92</v>
      </c>
      <c r="E320" s="4" t="s">
        <v>364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2017-04-04T12:40:49Z</dcterms:modified>
  <cp:category/>
  <cp:version/>
  <cp:contentType/>
  <cp:contentStatus/>
</cp:coreProperties>
</file>